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9230" windowHeight="6420" firstSheet="2" activeTab="2"/>
  </bookViews>
  <sheets>
    <sheet name="orig" sheetId="3" state="hidden" r:id="rId1"/>
    <sheet name="Overall" sheetId="4" state="hidden" r:id="rId2"/>
    <sheet name="Overall rev" sheetId="1" r:id="rId3"/>
    <sheet name="Sheet1" sheetId="5" r:id="rId4"/>
  </sheets>
  <definedNames>
    <definedName name="_xlnm.Print_Area" localSheetId="0">orig!$A$1:$AH$50</definedName>
    <definedName name="_xlnm.Print_Area" localSheetId="1">Overall!$A$1:$AH$50</definedName>
    <definedName name="_xlnm.Print_Area" localSheetId="2">'Overall rev'!$A$1:$AH$52</definedName>
  </definedNames>
  <calcPr calcId="145621"/>
</workbook>
</file>

<file path=xl/calcChain.xml><?xml version="1.0" encoding="utf-8"?>
<calcChain xmlns="http://schemas.openxmlformats.org/spreadsheetml/2006/main">
  <c r="AG11" i="1" l="1"/>
  <c r="AE11" i="1"/>
  <c r="AA52" i="1" l="1"/>
  <c r="D26" i="1"/>
  <c r="AE48" i="1"/>
  <c r="AG26" i="1"/>
  <c r="AE26" i="1"/>
  <c r="AC26" i="1"/>
  <c r="AA26" i="1"/>
  <c r="X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AG48" i="1"/>
  <c r="AE36" i="1"/>
  <c r="AC11" i="1"/>
  <c r="AC48" i="1" s="1"/>
  <c r="AA11" i="1"/>
  <c r="AA48" i="1" s="1"/>
  <c r="X11" i="1"/>
  <c r="V11" i="1"/>
  <c r="T11" i="1"/>
  <c r="T48" i="1" s="1"/>
  <c r="S11" i="1"/>
  <c r="S48" i="1" s="1"/>
  <c r="R11" i="1"/>
  <c r="R48" i="1" s="1"/>
  <c r="Q11" i="1"/>
  <c r="Q48" i="1" s="1"/>
  <c r="P11" i="1"/>
  <c r="P48" i="1" s="1"/>
  <c r="O11" i="1"/>
  <c r="O48" i="1" s="1"/>
  <c r="N11" i="1"/>
  <c r="N48" i="1" s="1"/>
  <c r="AH12" i="1"/>
  <c r="AF12" i="1"/>
  <c r="AD12" i="1"/>
  <c r="AB12" i="1"/>
  <c r="Z12" i="1"/>
  <c r="Y12" i="1"/>
  <c r="W12" i="1"/>
  <c r="U12" i="1"/>
  <c r="W11" i="1" l="1"/>
  <c r="W48" i="1" s="1"/>
  <c r="V48" i="1"/>
  <c r="AB11" i="1"/>
  <c r="AB48" i="1" s="1"/>
  <c r="Y11" i="1"/>
  <c r="Y48" i="1" s="1"/>
  <c r="Z11" i="1"/>
  <c r="U26" i="1"/>
  <c r="AH26" i="1"/>
  <c r="AB26" i="1"/>
  <c r="X48" i="1"/>
  <c r="AH11" i="1"/>
  <c r="AH48" i="1" s="1"/>
  <c r="U11" i="1"/>
  <c r="U48" i="1" s="1"/>
  <c r="AD11" i="1"/>
  <c r="AD48" i="1" s="1"/>
  <c r="AE49" i="4"/>
  <c r="AA49" i="4"/>
  <c r="V49" i="4"/>
  <c r="R49" i="4"/>
  <c r="Q49" i="4"/>
  <c r="N49" i="4"/>
  <c r="M49" i="4"/>
  <c r="J49" i="4"/>
  <c r="I49" i="4"/>
  <c r="F49" i="4"/>
  <c r="E49" i="4"/>
  <c r="AG45" i="4"/>
  <c r="AH45" i="4" s="1"/>
  <c r="AE45" i="4"/>
  <c r="AC45" i="4"/>
  <c r="AD45" i="4" s="1"/>
  <c r="AD49" i="4" s="1"/>
  <c r="AA45" i="4"/>
  <c r="X45" i="4"/>
  <c r="Y45" i="4" s="1"/>
  <c r="Y49" i="4" s="1"/>
  <c r="V45" i="4"/>
  <c r="T45" i="4"/>
  <c r="U45" i="4" s="1"/>
  <c r="U49" i="4" s="1"/>
  <c r="S45" i="4"/>
  <c r="S49" i="4" s="1"/>
  <c r="R45" i="4"/>
  <c r="Q45" i="4"/>
  <c r="P45" i="4"/>
  <c r="P49" i="4" s="1"/>
  <c r="O45" i="4"/>
  <c r="O49" i="4" s="1"/>
  <c r="N45" i="4"/>
  <c r="M45" i="4"/>
  <c r="L45" i="4"/>
  <c r="L49" i="4" s="1"/>
  <c r="K45" i="4"/>
  <c r="K49" i="4" s="1"/>
  <c r="J45" i="4"/>
  <c r="I45" i="4"/>
  <c r="H45" i="4"/>
  <c r="H49" i="4" s="1"/>
  <c r="G45" i="4"/>
  <c r="G49" i="4" s="1"/>
  <c r="F45" i="4"/>
  <c r="E45" i="4"/>
  <c r="D45" i="4"/>
  <c r="D49" i="4" s="1"/>
  <c r="Z44" i="4"/>
  <c r="Y44" i="4"/>
  <c r="W44" i="4"/>
  <c r="U44" i="4"/>
  <c r="Z43" i="4"/>
  <c r="Y43" i="4"/>
  <c r="W43" i="4"/>
  <c r="U43" i="4"/>
  <c r="Z42" i="4"/>
  <c r="Y42" i="4"/>
  <c r="W42" i="4"/>
  <c r="U42" i="4"/>
  <c r="Z41" i="4"/>
  <c r="Y41" i="4"/>
  <c r="W41" i="4"/>
  <c r="U41" i="4"/>
  <c r="Z40" i="4"/>
  <c r="Y40" i="4"/>
  <c r="W40" i="4"/>
  <c r="U40" i="4"/>
  <c r="AH39" i="4"/>
  <c r="AF39" i="4"/>
  <c r="AD39" i="4"/>
  <c r="AB39" i="4"/>
  <c r="Z39" i="4"/>
  <c r="Y39" i="4"/>
  <c r="W39" i="4"/>
  <c r="U39" i="4"/>
  <c r="AH38" i="4"/>
  <c r="AF38" i="4"/>
  <c r="AD38" i="4"/>
  <c r="AB38" i="4"/>
  <c r="Z38" i="4"/>
  <c r="Y38" i="4"/>
  <c r="W38" i="4"/>
  <c r="U38" i="4"/>
  <c r="AH37" i="4"/>
  <c r="AF37" i="4"/>
  <c r="AD37" i="4"/>
  <c r="AB37" i="4"/>
  <c r="Z37" i="4"/>
  <c r="Y37" i="4"/>
  <c r="W37" i="4"/>
  <c r="U37" i="4"/>
  <c r="AH36" i="4"/>
  <c r="AF36" i="4"/>
  <c r="AF45" i="4" s="1"/>
  <c r="AF49" i="4" s="1"/>
  <c r="AD36" i="4"/>
  <c r="AB36" i="4"/>
  <c r="Z36" i="4"/>
  <c r="Y36" i="4"/>
  <c r="W36" i="4"/>
  <c r="U36" i="4"/>
  <c r="AG35" i="4"/>
  <c r="AG48" i="4" s="1"/>
  <c r="AE35" i="4"/>
  <c r="AH35" i="4" s="1"/>
  <c r="AC35" i="4"/>
  <c r="AC48" i="4" s="1"/>
  <c r="AA35" i="4"/>
  <c r="AB35" i="4" s="1"/>
  <c r="AB48" i="4" s="1"/>
  <c r="X35" i="4"/>
  <c r="X48" i="4" s="1"/>
  <c r="W35" i="4"/>
  <c r="W48" i="4" s="1"/>
  <c r="V35" i="4"/>
  <c r="AD35" i="4" s="1"/>
  <c r="AD48" i="4" s="1"/>
  <c r="T35" i="4"/>
  <c r="T48" i="4" s="1"/>
  <c r="S35" i="4"/>
  <c r="S48" i="4" s="1"/>
  <c r="R35" i="4"/>
  <c r="R48" i="4" s="1"/>
  <c r="Q35" i="4"/>
  <c r="Q48" i="4" s="1"/>
  <c r="P35" i="4"/>
  <c r="P48" i="4" s="1"/>
  <c r="O35" i="4"/>
  <c r="O48" i="4" s="1"/>
  <c r="N35" i="4"/>
  <c r="N48" i="4" s="1"/>
  <c r="M35" i="4"/>
  <c r="M48" i="4" s="1"/>
  <c r="L35" i="4"/>
  <c r="L48" i="4" s="1"/>
  <c r="K35" i="4"/>
  <c r="K48" i="4" s="1"/>
  <c r="J35" i="4"/>
  <c r="J48" i="4" s="1"/>
  <c r="I35" i="4"/>
  <c r="I48" i="4" s="1"/>
  <c r="H35" i="4"/>
  <c r="H48" i="4" s="1"/>
  <c r="G35" i="4"/>
  <c r="G48" i="4" s="1"/>
  <c r="F35" i="4"/>
  <c r="F48" i="4" s="1"/>
  <c r="E35" i="4"/>
  <c r="E48" i="4" s="1"/>
  <c r="D35" i="4"/>
  <c r="D48" i="4" s="1"/>
  <c r="AH34" i="4"/>
  <c r="AF34" i="4"/>
  <c r="AD34" i="4"/>
  <c r="AB34" i="4"/>
  <c r="Z34" i="4"/>
  <c r="Y34" i="4"/>
  <c r="W34" i="4"/>
  <c r="U34" i="4"/>
  <c r="Z33" i="4"/>
  <c r="Y33" i="4"/>
  <c r="W33" i="4"/>
  <c r="U33" i="4"/>
  <c r="AH32" i="4"/>
  <c r="AF32" i="4"/>
  <c r="AD32" i="4"/>
  <c r="AB32" i="4"/>
  <c r="Z32" i="4"/>
  <c r="Y32" i="4"/>
  <c r="W32" i="4"/>
  <c r="U32" i="4"/>
  <c r="AH31" i="4"/>
  <c r="AF31" i="4"/>
  <c r="AD31" i="4"/>
  <c r="AB31" i="4"/>
  <c r="Z31" i="4"/>
  <c r="Y31" i="4"/>
  <c r="W31" i="4"/>
  <c r="U31" i="4"/>
  <c r="AH30" i="4"/>
  <c r="AF30" i="4"/>
  <c r="AD30" i="4"/>
  <c r="AB30" i="4"/>
  <c r="Z30" i="4"/>
  <c r="Y30" i="4"/>
  <c r="W30" i="4"/>
  <c r="U30" i="4"/>
  <c r="AH29" i="4"/>
  <c r="AF29" i="4"/>
  <c r="AD29" i="4"/>
  <c r="AB29" i="4"/>
  <c r="Z29" i="4"/>
  <c r="Y29" i="4"/>
  <c r="W29" i="4"/>
  <c r="U29" i="4"/>
  <c r="AH28" i="4"/>
  <c r="AF28" i="4"/>
  <c r="AD28" i="4"/>
  <c r="AB28" i="4"/>
  <c r="Z28" i="4"/>
  <c r="Y28" i="4"/>
  <c r="W28" i="4"/>
  <c r="U28" i="4"/>
  <c r="AH27" i="4"/>
  <c r="AF27" i="4"/>
  <c r="AD27" i="4"/>
  <c r="AB27" i="4"/>
  <c r="Z27" i="4"/>
  <c r="Y27" i="4"/>
  <c r="W27" i="4"/>
  <c r="U27" i="4"/>
  <c r="AH26" i="4"/>
  <c r="AF26" i="4"/>
  <c r="AF35" i="4" s="1"/>
  <c r="AF48" i="4" s="1"/>
  <c r="AD26" i="4"/>
  <c r="AB26" i="4"/>
  <c r="Z26" i="4"/>
  <c r="Y26" i="4"/>
  <c r="W26" i="4"/>
  <c r="U26" i="4"/>
  <c r="AH25" i="4"/>
  <c r="AG25" i="4"/>
  <c r="AG47" i="4" s="1"/>
  <c r="AE25" i="4"/>
  <c r="AE47" i="4" s="1"/>
  <c r="AC25" i="4"/>
  <c r="AC47" i="4" s="1"/>
  <c r="AA25" i="4"/>
  <c r="AA47" i="4" s="1"/>
  <c r="X25" i="4"/>
  <c r="X47" i="4" s="1"/>
  <c r="V25" i="4"/>
  <c r="W25" i="4" s="1"/>
  <c r="W47" i="4" s="1"/>
  <c r="T25" i="4"/>
  <c r="T47" i="4" s="1"/>
  <c r="S25" i="4"/>
  <c r="S47" i="4" s="1"/>
  <c r="S50" i="4" s="1"/>
  <c r="R25" i="4"/>
  <c r="R47" i="4" s="1"/>
  <c r="R50" i="4" s="1"/>
  <c r="Q25" i="4"/>
  <c r="Q47" i="4" s="1"/>
  <c r="Q50" i="4" s="1"/>
  <c r="P25" i="4"/>
  <c r="P47" i="4" s="1"/>
  <c r="P50" i="4" s="1"/>
  <c r="O25" i="4"/>
  <c r="O47" i="4" s="1"/>
  <c r="O50" i="4" s="1"/>
  <c r="N25" i="4"/>
  <c r="N47" i="4" s="1"/>
  <c r="N50" i="4" s="1"/>
  <c r="M25" i="4"/>
  <c r="M47" i="4" s="1"/>
  <c r="M50" i="4" s="1"/>
  <c r="L25" i="4"/>
  <c r="L47" i="4" s="1"/>
  <c r="L50" i="4" s="1"/>
  <c r="K25" i="4"/>
  <c r="K47" i="4" s="1"/>
  <c r="K50" i="4" s="1"/>
  <c r="J25" i="4"/>
  <c r="J47" i="4" s="1"/>
  <c r="J50" i="4" s="1"/>
  <c r="I25" i="4"/>
  <c r="I47" i="4" s="1"/>
  <c r="I50" i="4" s="1"/>
  <c r="H25" i="4"/>
  <c r="H47" i="4" s="1"/>
  <c r="H50" i="4" s="1"/>
  <c r="G25" i="4"/>
  <c r="G47" i="4" s="1"/>
  <c r="G50" i="4" s="1"/>
  <c r="F25" i="4"/>
  <c r="F47" i="4" s="1"/>
  <c r="F50" i="4" s="1"/>
  <c r="E25" i="4"/>
  <c r="E47" i="4" s="1"/>
  <c r="E50" i="4" s="1"/>
  <c r="D25" i="4"/>
  <c r="D47" i="4" s="1"/>
  <c r="D50" i="4" s="1"/>
  <c r="AH24" i="4"/>
  <c r="AF24" i="4"/>
  <c r="AD24" i="4"/>
  <c r="AB24" i="4"/>
  <c r="Z24" i="4"/>
  <c r="Y24" i="4"/>
  <c r="W24" i="4"/>
  <c r="U24" i="4"/>
  <c r="AH23" i="4"/>
  <c r="AF23" i="4"/>
  <c r="AD23" i="4"/>
  <c r="AB23" i="4"/>
  <c r="Z23" i="4"/>
  <c r="Y23" i="4"/>
  <c r="W23" i="4"/>
  <c r="U23" i="4"/>
  <c r="AH22" i="4"/>
  <c r="AF22" i="4"/>
  <c r="Z22" i="4"/>
  <c r="Y22" i="4"/>
  <c r="W22" i="4"/>
  <c r="U22" i="4"/>
  <c r="AH21" i="4"/>
  <c r="AF21" i="4"/>
  <c r="AD21" i="4"/>
  <c r="AB21" i="4"/>
  <c r="Z21" i="4"/>
  <c r="Y21" i="4"/>
  <c r="W21" i="4"/>
  <c r="U21" i="4"/>
  <c r="AH20" i="4"/>
  <c r="AF20" i="4"/>
  <c r="AD20" i="4"/>
  <c r="AB20" i="4"/>
  <c r="Z20" i="4"/>
  <c r="Y20" i="4"/>
  <c r="W20" i="4"/>
  <c r="U20" i="4"/>
  <c r="AH19" i="4"/>
  <c r="AF19" i="4"/>
  <c r="AD19" i="4"/>
  <c r="AB19" i="4"/>
  <c r="Z19" i="4"/>
  <c r="Y19" i="4"/>
  <c r="W19" i="4"/>
  <c r="U19" i="4"/>
  <c r="AH18" i="4"/>
  <c r="AF18" i="4"/>
  <c r="AD18" i="4"/>
  <c r="AB18" i="4"/>
  <c r="Z18" i="4"/>
  <c r="Y18" i="4"/>
  <c r="W18" i="4"/>
  <c r="U18" i="4"/>
  <c r="AH17" i="4"/>
  <c r="AF17" i="4"/>
  <c r="AD17" i="4"/>
  <c r="AB17" i="4"/>
  <c r="Z17" i="4"/>
  <c r="Y17" i="4"/>
  <c r="W17" i="4"/>
  <c r="U17" i="4"/>
  <c r="AH16" i="4"/>
  <c r="AF16" i="4"/>
  <c r="AD16" i="4"/>
  <c r="AB16" i="4"/>
  <c r="Z16" i="4"/>
  <c r="Y16" i="4"/>
  <c r="W16" i="4"/>
  <c r="U16" i="4"/>
  <c r="AH15" i="4"/>
  <c r="AF15" i="4"/>
  <c r="AD15" i="4"/>
  <c r="AB15" i="4"/>
  <c r="Z15" i="4"/>
  <c r="Y15" i="4"/>
  <c r="W15" i="4"/>
  <c r="U15" i="4"/>
  <c r="AH14" i="4"/>
  <c r="AF14" i="4"/>
  <c r="AD14" i="4"/>
  <c r="AB14" i="4"/>
  <c r="Z14" i="4"/>
  <c r="Y14" i="4"/>
  <c r="W14" i="4"/>
  <c r="U14" i="4"/>
  <c r="AH13" i="4"/>
  <c r="AF13" i="4"/>
  <c r="AD13" i="4"/>
  <c r="AB13" i="4"/>
  <c r="Z13" i="4"/>
  <c r="Y13" i="4"/>
  <c r="W13" i="4"/>
  <c r="U13" i="4"/>
  <c r="AH12" i="4"/>
  <c r="AF12" i="4"/>
  <c r="AD12" i="4"/>
  <c r="AB12" i="4"/>
  <c r="Z12" i="4"/>
  <c r="Y12" i="4"/>
  <c r="W12" i="4"/>
  <c r="U12" i="4"/>
  <c r="AD11" i="4"/>
  <c r="AB11" i="4"/>
  <c r="Z11" i="4"/>
  <c r="Y11" i="4"/>
  <c r="W11" i="4"/>
  <c r="U11" i="4"/>
  <c r="AD10" i="4"/>
  <c r="AB10" i="4"/>
  <c r="Z10" i="4"/>
  <c r="Y10" i="4"/>
  <c r="W10" i="4"/>
  <c r="U10" i="4"/>
  <c r="AH9" i="4"/>
  <c r="AF9" i="4"/>
  <c r="AD9" i="4"/>
  <c r="AB9" i="4"/>
  <c r="Z9" i="4"/>
  <c r="Y9" i="4"/>
  <c r="W9" i="4"/>
  <c r="U9" i="4"/>
  <c r="AH8" i="4"/>
  <c r="AF8" i="4"/>
  <c r="AD8" i="4"/>
  <c r="AB8" i="4"/>
  <c r="Z8" i="4"/>
  <c r="Y8" i="4"/>
  <c r="W8" i="4"/>
  <c r="U8" i="4"/>
  <c r="AH7" i="4"/>
  <c r="AF7" i="4"/>
  <c r="AD7" i="4"/>
  <c r="AB7" i="4"/>
  <c r="Z7" i="4"/>
  <c r="Y7" i="4"/>
  <c r="W7" i="4"/>
  <c r="U7" i="4"/>
  <c r="AH6" i="4"/>
  <c r="AF6" i="4"/>
  <c r="AD6" i="4"/>
  <c r="AB6" i="4"/>
  <c r="Z6" i="4"/>
  <c r="Y6" i="4"/>
  <c r="W6" i="4"/>
  <c r="U6" i="4"/>
  <c r="AH5" i="4"/>
  <c r="AF5" i="4"/>
  <c r="AF25" i="4" s="1"/>
  <c r="AF47" i="4" s="1"/>
  <c r="AF50" i="4" s="1"/>
  <c r="AD5" i="4"/>
  <c r="AB5" i="4"/>
  <c r="Z5" i="4"/>
  <c r="Y5" i="4"/>
  <c r="W5" i="4"/>
  <c r="U5" i="4"/>
  <c r="AD4" i="4"/>
  <c r="AB4" i="4"/>
  <c r="Z4" i="4"/>
  <c r="Y4" i="4"/>
  <c r="W4" i="4"/>
  <c r="U4" i="4"/>
  <c r="X50" i="4" l="1"/>
  <c r="AH47" i="4"/>
  <c r="AH48" i="4"/>
  <c r="AB25" i="4"/>
  <c r="AB47" i="4" s="1"/>
  <c r="U35" i="4"/>
  <c r="U48" i="4" s="1"/>
  <c r="Y35" i="4"/>
  <c r="Y48" i="4" s="1"/>
  <c r="V48" i="4"/>
  <c r="AA48" i="4"/>
  <c r="AA50" i="4" s="1"/>
  <c r="AE48" i="4"/>
  <c r="AE50" i="4" s="1"/>
  <c r="T49" i="4"/>
  <c r="T50" i="4" s="1"/>
  <c r="U50" i="4" s="1"/>
  <c r="X49" i="4"/>
  <c r="AC49" i="4"/>
  <c r="AC50" i="4" s="1"/>
  <c r="AG49" i="4"/>
  <c r="AH49" i="4" s="1"/>
  <c r="U25" i="4"/>
  <c r="U47" i="4" s="1"/>
  <c r="Y25" i="4"/>
  <c r="Y47" i="4" s="1"/>
  <c r="Z35" i="4"/>
  <c r="W45" i="4"/>
  <c r="W49" i="4" s="1"/>
  <c r="AB45" i="4"/>
  <c r="AB49" i="4" s="1"/>
  <c r="Z25" i="4"/>
  <c r="AD25" i="4"/>
  <c r="AD47" i="4" s="1"/>
  <c r="V47" i="4"/>
  <c r="V50" i="4" s="1"/>
  <c r="AH45" i="3"/>
  <c r="AG45" i="3"/>
  <c r="AG49" i="3" s="1"/>
  <c r="AE45" i="3"/>
  <c r="AE49" i="3" s="1"/>
  <c r="AD45" i="3"/>
  <c r="AD49" i="3" s="1"/>
  <c r="AC45" i="3"/>
  <c r="AC49" i="3" s="1"/>
  <c r="AA45" i="3"/>
  <c r="AA49" i="3" s="1"/>
  <c r="Y45" i="3"/>
  <c r="Y49" i="3" s="1"/>
  <c r="X45" i="3"/>
  <c r="X49" i="3" s="1"/>
  <c r="V45" i="3"/>
  <c r="V49" i="3" s="1"/>
  <c r="U45" i="3"/>
  <c r="U49" i="3" s="1"/>
  <c r="T45" i="3"/>
  <c r="AB45" i="3" s="1"/>
  <c r="AB49" i="3" s="1"/>
  <c r="S45" i="3"/>
  <c r="S49" i="3" s="1"/>
  <c r="R45" i="3"/>
  <c r="R49" i="3" s="1"/>
  <c r="Q45" i="3"/>
  <c r="Q49" i="3" s="1"/>
  <c r="P45" i="3"/>
  <c r="P49" i="3" s="1"/>
  <c r="O45" i="3"/>
  <c r="O49" i="3" s="1"/>
  <c r="N45" i="3"/>
  <c r="N49" i="3" s="1"/>
  <c r="M45" i="3"/>
  <c r="M49" i="3" s="1"/>
  <c r="L45" i="3"/>
  <c r="L49" i="3" s="1"/>
  <c r="K45" i="3"/>
  <c r="K49" i="3" s="1"/>
  <c r="J45" i="3"/>
  <c r="J49" i="3" s="1"/>
  <c r="I45" i="3"/>
  <c r="I49" i="3" s="1"/>
  <c r="H45" i="3"/>
  <c r="H49" i="3" s="1"/>
  <c r="G45" i="3"/>
  <c r="G49" i="3" s="1"/>
  <c r="F45" i="3"/>
  <c r="F49" i="3" s="1"/>
  <c r="E45" i="3"/>
  <c r="E49" i="3" s="1"/>
  <c r="D45" i="3"/>
  <c r="D49" i="3" s="1"/>
  <c r="Z44" i="3"/>
  <c r="Y44" i="3"/>
  <c r="W44" i="3"/>
  <c r="U44" i="3"/>
  <c r="Z43" i="3"/>
  <c r="Y43" i="3"/>
  <c r="W43" i="3"/>
  <c r="U43" i="3"/>
  <c r="Z42" i="3"/>
  <c r="Y42" i="3"/>
  <c r="W42" i="3"/>
  <c r="U42" i="3"/>
  <c r="Z41" i="3"/>
  <c r="Y41" i="3"/>
  <c r="W41" i="3"/>
  <c r="U41" i="3"/>
  <c r="Z40" i="3"/>
  <c r="Y40" i="3"/>
  <c r="W40" i="3"/>
  <c r="U40" i="3"/>
  <c r="AH39" i="3"/>
  <c r="AF39" i="3"/>
  <c r="AD39" i="3"/>
  <c r="AB39" i="3"/>
  <c r="Z39" i="3"/>
  <c r="Y39" i="3"/>
  <c r="W39" i="3"/>
  <c r="U39" i="3"/>
  <c r="AH38" i="3"/>
  <c r="AF38" i="3"/>
  <c r="AD38" i="3"/>
  <c r="AB38" i="3"/>
  <c r="Z38" i="3"/>
  <c r="Y38" i="3"/>
  <c r="W38" i="3"/>
  <c r="U38" i="3"/>
  <c r="AH37" i="3"/>
  <c r="AF37" i="3"/>
  <c r="AD37" i="3"/>
  <c r="AB37" i="3"/>
  <c r="Z37" i="3"/>
  <c r="Y37" i="3"/>
  <c r="W37" i="3"/>
  <c r="U37" i="3"/>
  <c r="AH36" i="3"/>
  <c r="AF36" i="3"/>
  <c r="AF45" i="3" s="1"/>
  <c r="AF49" i="3" s="1"/>
  <c r="AD36" i="3"/>
  <c r="AB36" i="3"/>
  <c r="Z36" i="3"/>
  <c r="Y36" i="3"/>
  <c r="W36" i="3"/>
  <c r="U36" i="3"/>
  <c r="AG35" i="3"/>
  <c r="AG48" i="3" s="1"/>
  <c r="AE35" i="3"/>
  <c r="AE48" i="3" s="1"/>
  <c r="AC35" i="3"/>
  <c r="AC48" i="3" s="1"/>
  <c r="AA35" i="3"/>
  <c r="AB35" i="3" s="1"/>
  <c r="AB48" i="3" s="1"/>
  <c r="Y35" i="3"/>
  <c r="Y48" i="3" s="1"/>
  <c r="X35" i="3"/>
  <c r="X48" i="3" s="1"/>
  <c r="V35" i="3"/>
  <c r="W35" i="3" s="1"/>
  <c r="W48" i="3" s="1"/>
  <c r="U35" i="3"/>
  <c r="U48" i="3" s="1"/>
  <c r="T35" i="3"/>
  <c r="T48" i="3" s="1"/>
  <c r="S35" i="3"/>
  <c r="S48" i="3" s="1"/>
  <c r="R35" i="3"/>
  <c r="R48" i="3" s="1"/>
  <c r="Q35" i="3"/>
  <c r="Q48" i="3" s="1"/>
  <c r="P35" i="3"/>
  <c r="P48" i="3" s="1"/>
  <c r="O35" i="3"/>
  <c r="O48" i="3" s="1"/>
  <c r="N35" i="3"/>
  <c r="N48" i="3" s="1"/>
  <c r="M35" i="3"/>
  <c r="M48" i="3" s="1"/>
  <c r="L35" i="3"/>
  <c r="L48" i="3" s="1"/>
  <c r="K35" i="3"/>
  <c r="K48" i="3" s="1"/>
  <c r="J35" i="3"/>
  <c r="J48" i="3" s="1"/>
  <c r="I35" i="3"/>
  <c r="I48" i="3" s="1"/>
  <c r="H35" i="3"/>
  <c r="H48" i="3" s="1"/>
  <c r="G35" i="3"/>
  <c r="G48" i="3" s="1"/>
  <c r="F35" i="3"/>
  <c r="F48" i="3" s="1"/>
  <c r="E35" i="3"/>
  <c r="E48" i="3" s="1"/>
  <c r="D35" i="3"/>
  <c r="D48" i="3" s="1"/>
  <c r="AH34" i="3"/>
  <c r="AF34" i="3"/>
  <c r="AD34" i="3"/>
  <c r="AB34" i="3"/>
  <c r="Z34" i="3"/>
  <c r="Y34" i="3"/>
  <c r="W34" i="3"/>
  <c r="U34" i="3"/>
  <c r="Z33" i="3"/>
  <c r="Y33" i="3"/>
  <c r="W33" i="3"/>
  <c r="U33" i="3"/>
  <c r="AH32" i="3"/>
  <c r="AF32" i="3"/>
  <c r="AD32" i="3"/>
  <c r="AB32" i="3"/>
  <c r="Z32" i="3"/>
  <c r="Y32" i="3"/>
  <c r="W32" i="3"/>
  <c r="U32" i="3"/>
  <c r="AH31" i="3"/>
  <c r="AF31" i="3"/>
  <c r="AD31" i="3"/>
  <c r="AB31" i="3"/>
  <c r="Z31" i="3"/>
  <c r="Y31" i="3"/>
  <c r="W31" i="3"/>
  <c r="U31" i="3"/>
  <c r="AH30" i="3"/>
  <c r="AF30" i="3"/>
  <c r="AD30" i="3"/>
  <c r="AB30" i="3"/>
  <c r="Z30" i="3"/>
  <c r="Y30" i="3"/>
  <c r="W30" i="3"/>
  <c r="U30" i="3"/>
  <c r="AH29" i="3"/>
  <c r="AF29" i="3"/>
  <c r="AD29" i="3"/>
  <c r="AB29" i="3"/>
  <c r="Z29" i="3"/>
  <c r="Y29" i="3"/>
  <c r="W29" i="3"/>
  <c r="U29" i="3"/>
  <c r="AH28" i="3"/>
  <c r="AF28" i="3"/>
  <c r="AD28" i="3"/>
  <c r="AB28" i="3"/>
  <c r="Z28" i="3"/>
  <c r="Y28" i="3"/>
  <c r="W28" i="3"/>
  <c r="U28" i="3"/>
  <c r="AH27" i="3"/>
  <c r="AF27" i="3"/>
  <c r="AD27" i="3"/>
  <c r="AB27" i="3"/>
  <c r="Z27" i="3"/>
  <c r="Y27" i="3"/>
  <c r="W27" i="3"/>
  <c r="U27" i="3"/>
  <c r="AH26" i="3"/>
  <c r="AF26" i="3"/>
  <c r="AF35" i="3" s="1"/>
  <c r="AF48" i="3" s="1"/>
  <c r="AD26" i="3"/>
  <c r="AB26" i="3"/>
  <c r="Z26" i="3"/>
  <c r="Y26" i="3"/>
  <c r="W26" i="3"/>
  <c r="U26" i="3"/>
  <c r="AG25" i="3"/>
  <c r="AH25" i="3" s="1"/>
  <c r="AE25" i="3"/>
  <c r="AE47" i="3" s="1"/>
  <c r="AC25" i="3"/>
  <c r="AD25" i="3" s="1"/>
  <c r="AD47" i="3" s="1"/>
  <c r="AA25" i="3"/>
  <c r="AA47" i="3" s="1"/>
  <c r="X25" i="3"/>
  <c r="Y25" i="3" s="1"/>
  <c r="Y47" i="3" s="1"/>
  <c r="V25" i="3"/>
  <c r="W25" i="3" s="1"/>
  <c r="W47" i="3" s="1"/>
  <c r="T25" i="3"/>
  <c r="U25" i="3" s="1"/>
  <c r="U47" i="3" s="1"/>
  <c r="S25" i="3"/>
  <c r="S47" i="3" s="1"/>
  <c r="R25" i="3"/>
  <c r="R47" i="3" s="1"/>
  <c r="Q25" i="3"/>
  <c r="Q47" i="3" s="1"/>
  <c r="P25" i="3"/>
  <c r="P47" i="3" s="1"/>
  <c r="P50" i="3" s="1"/>
  <c r="O25" i="3"/>
  <c r="O47" i="3" s="1"/>
  <c r="N25" i="3"/>
  <c r="N47" i="3" s="1"/>
  <c r="M25" i="3"/>
  <c r="M47" i="3" s="1"/>
  <c r="L25" i="3"/>
  <c r="L47" i="3" s="1"/>
  <c r="L50" i="3" s="1"/>
  <c r="K25" i="3"/>
  <c r="K47" i="3" s="1"/>
  <c r="J25" i="3"/>
  <c r="J47" i="3" s="1"/>
  <c r="I25" i="3"/>
  <c r="I47" i="3" s="1"/>
  <c r="H25" i="3"/>
  <c r="H47" i="3" s="1"/>
  <c r="H50" i="3" s="1"/>
  <c r="G25" i="3"/>
  <c r="G47" i="3" s="1"/>
  <c r="F25" i="3"/>
  <c r="F47" i="3" s="1"/>
  <c r="E25" i="3"/>
  <c r="E47" i="3" s="1"/>
  <c r="D25" i="3"/>
  <c r="D47" i="3" s="1"/>
  <c r="D50" i="3" s="1"/>
  <c r="AH24" i="3"/>
  <c r="AF24" i="3"/>
  <c r="AD24" i="3"/>
  <c r="AB24" i="3"/>
  <c r="Z24" i="3"/>
  <c r="Y24" i="3"/>
  <c r="W24" i="3"/>
  <c r="U24" i="3"/>
  <c r="AH23" i="3"/>
  <c r="AF23" i="3"/>
  <c r="AD23" i="3"/>
  <c r="AB23" i="3"/>
  <c r="Z23" i="3"/>
  <c r="Y23" i="3"/>
  <c r="W23" i="3"/>
  <c r="U23" i="3"/>
  <c r="AH22" i="3"/>
  <c r="AF22" i="3"/>
  <c r="Z22" i="3"/>
  <c r="Y22" i="3"/>
  <c r="W22" i="3"/>
  <c r="U22" i="3"/>
  <c r="AH21" i="3"/>
  <c r="AF21" i="3"/>
  <c r="AD21" i="3"/>
  <c r="AB21" i="3"/>
  <c r="Z21" i="3"/>
  <c r="Y21" i="3"/>
  <c r="W21" i="3"/>
  <c r="U21" i="3"/>
  <c r="AH20" i="3"/>
  <c r="AF20" i="3"/>
  <c r="AD20" i="3"/>
  <c r="AB20" i="3"/>
  <c r="Z20" i="3"/>
  <c r="Y20" i="3"/>
  <c r="W20" i="3"/>
  <c r="U20" i="3"/>
  <c r="AH19" i="3"/>
  <c r="AF19" i="3"/>
  <c r="AD19" i="3"/>
  <c r="AB19" i="3"/>
  <c r="Z19" i="3"/>
  <c r="Y19" i="3"/>
  <c r="W19" i="3"/>
  <c r="U19" i="3"/>
  <c r="AH18" i="3"/>
  <c r="AF18" i="3"/>
  <c r="AD18" i="3"/>
  <c r="AB18" i="3"/>
  <c r="Z18" i="3"/>
  <c r="Y18" i="3"/>
  <c r="W18" i="3"/>
  <c r="U18" i="3"/>
  <c r="AH17" i="3"/>
  <c r="AF17" i="3"/>
  <c r="AD17" i="3"/>
  <c r="AB17" i="3"/>
  <c r="Z17" i="3"/>
  <c r="Y17" i="3"/>
  <c r="W17" i="3"/>
  <c r="U17" i="3"/>
  <c r="AH16" i="3"/>
  <c r="AF16" i="3"/>
  <c r="AD16" i="3"/>
  <c r="AB16" i="3"/>
  <c r="Z16" i="3"/>
  <c r="Y16" i="3"/>
  <c r="W16" i="3"/>
  <c r="U16" i="3"/>
  <c r="AH15" i="3"/>
  <c r="AF15" i="3"/>
  <c r="AD15" i="3"/>
  <c r="AB15" i="3"/>
  <c r="Z15" i="3"/>
  <c r="Y15" i="3"/>
  <c r="W15" i="3"/>
  <c r="U15" i="3"/>
  <c r="AH14" i="3"/>
  <c r="AF14" i="3"/>
  <c r="AD14" i="3"/>
  <c r="AB14" i="3"/>
  <c r="Z14" i="3"/>
  <c r="Y14" i="3"/>
  <c r="W14" i="3"/>
  <c r="U14" i="3"/>
  <c r="AH13" i="3"/>
  <c r="AF13" i="3"/>
  <c r="AD13" i="3"/>
  <c r="AB13" i="3"/>
  <c r="Z13" i="3"/>
  <c r="Y13" i="3"/>
  <c r="W13" i="3"/>
  <c r="U13" i="3"/>
  <c r="AH12" i="3"/>
  <c r="AF12" i="3"/>
  <c r="AD12" i="3"/>
  <c r="AB12" i="3"/>
  <c r="Z12" i="3"/>
  <c r="Y12" i="3"/>
  <c r="W12" i="3"/>
  <c r="U12" i="3"/>
  <c r="AD11" i="3"/>
  <c r="AB11" i="3"/>
  <c r="Z11" i="3"/>
  <c r="Y11" i="3"/>
  <c r="W11" i="3"/>
  <c r="U11" i="3"/>
  <c r="AD10" i="3"/>
  <c r="AB10" i="3"/>
  <c r="Z10" i="3"/>
  <c r="Y10" i="3"/>
  <c r="W10" i="3"/>
  <c r="U10" i="3"/>
  <c r="AH9" i="3"/>
  <c r="AF9" i="3"/>
  <c r="AD9" i="3"/>
  <c r="AB9" i="3"/>
  <c r="Z9" i="3"/>
  <c r="Y9" i="3"/>
  <c r="W9" i="3"/>
  <c r="U9" i="3"/>
  <c r="AH8" i="3"/>
  <c r="AF8" i="3"/>
  <c r="AD8" i="3"/>
  <c r="AB8" i="3"/>
  <c r="Z8" i="3"/>
  <c r="Y8" i="3"/>
  <c r="W8" i="3"/>
  <c r="U8" i="3"/>
  <c r="AH7" i="3"/>
  <c r="AF7" i="3"/>
  <c r="AD7" i="3"/>
  <c r="AB7" i="3"/>
  <c r="Z7" i="3"/>
  <c r="Y7" i="3"/>
  <c r="W7" i="3"/>
  <c r="U7" i="3"/>
  <c r="AH6" i="3"/>
  <c r="AF6" i="3"/>
  <c r="AD6" i="3"/>
  <c r="AB6" i="3"/>
  <c r="Z6" i="3"/>
  <c r="Y6" i="3"/>
  <c r="W6" i="3"/>
  <c r="U6" i="3"/>
  <c r="AH5" i="3"/>
  <c r="AF5" i="3"/>
  <c r="AF25" i="3" s="1"/>
  <c r="AF47" i="3" s="1"/>
  <c r="AF50" i="3" s="1"/>
  <c r="AD5" i="3"/>
  <c r="AB5" i="3"/>
  <c r="Z5" i="3"/>
  <c r="Y5" i="3"/>
  <c r="W5" i="3"/>
  <c r="U5" i="3"/>
  <c r="AD4" i="3"/>
  <c r="AB4" i="3"/>
  <c r="Z4" i="3"/>
  <c r="Y4" i="3"/>
  <c r="W4" i="3"/>
  <c r="U4" i="3"/>
  <c r="AD50" i="4" l="1"/>
  <c r="AB50" i="4"/>
  <c r="W50" i="4"/>
  <c r="AG50" i="4"/>
  <c r="AH50" i="4" s="1"/>
  <c r="Y50" i="4"/>
  <c r="E50" i="3"/>
  <c r="M50" i="3"/>
  <c r="Q50" i="3"/>
  <c r="F50" i="3"/>
  <c r="J50" i="3"/>
  <c r="N50" i="3"/>
  <c r="R50" i="3"/>
  <c r="G50" i="3"/>
  <c r="K50" i="3"/>
  <c r="O50" i="3"/>
  <c r="S50" i="3"/>
  <c r="AH48" i="3"/>
  <c r="I50" i="3"/>
  <c r="AE50" i="3"/>
  <c r="AH49" i="3"/>
  <c r="AB25" i="3"/>
  <c r="AB47" i="3" s="1"/>
  <c r="T47" i="3"/>
  <c r="T50" i="3" s="1"/>
  <c r="X47" i="3"/>
  <c r="X50" i="3" s="1"/>
  <c r="AC47" i="3"/>
  <c r="AC50" i="3" s="1"/>
  <c r="AG47" i="3"/>
  <c r="V48" i="3"/>
  <c r="AA48" i="3"/>
  <c r="AA50" i="3" s="1"/>
  <c r="T49" i="3"/>
  <c r="Z35" i="3"/>
  <c r="AD35" i="3"/>
  <c r="AD48" i="3" s="1"/>
  <c r="AH35" i="3"/>
  <c r="W45" i="3"/>
  <c r="W49" i="3" s="1"/>
  <c r="Z25" i="3"/>
  <c r="V47" i="3"/>
  <c r="AF5" i="1"/>
  <c r="AF6" i="1"/>
  <c r="AF7" i="1"/>
  <c r="AF8" i="1"/>
  <c r="Z23" i="1"/>
  <c r="U23" i="1"/>
  <c r="W23" i="1"/>
  <c r="Y23" i="1"/>
  <c r="AF11" i="1" l="1"/>
  <c r="AF48" i="1" s="1"/>
  <c r="V50" i="3"/>
  <c r="W50" i="3" s="1"/>
  <c r="AG50" i="3"/>
  <c r="AH50" i="3" s="1"/>
  <c r="AH47" i="3"/>
  <c r="AD50" i="3"/>
  <c r="U38" i="1"/>
  <c r="Y50" i="3" l="1"/>
  <c r="AB50" i="3"/>
  <c r="U50" i="3"/>
  <c r="AH23" i="1"/>
  <c r="AF23" i="1"/>
  <c r="AF28" i="1" l="1"/>
  <c r="AF29" i="1"/>
  <c r="U19" i="1" l="1"/>
  <c r="R36" i="1" l="1"/>
  <c r="P36" i="1"/>
  <c r="P50" i="1" s="1"/>
  <c r="P49" i="1"/>
  <c r="P46" i="1"/>
  <c r="P51" i="1" s="1"/>
  <c r="P52" i="1" l="1"/>
  <c r="J36" i="1"/>
  <c r="Q46" i="1" l="1"/>
  <c r="Q51" i="1" s="1"/>
  <c r="R46" i="1"/>
  <c r="R51" i="1" s="1"/>
  <c r="S46" i="1"/>
  <c r="S51" i="1" s="1"/>
  <c r="H46" i="1"/>
  <c r="H51" i="1" s="1"/>
  <c r="I46" i="1"/>
  <c r="I51" i="1" s="1"/>
  <c r="J46" i="1"/>
  <c r="J51" i="1" s="1"/>
  <c r="K46" i="1"/>
  <c r="K51" i="1" s="1"/>
  <c r="Q36" i="1"/>
  <c r="Q50" i="1" s="1"/>
  <c r="R50" i="1"/>
  <c r="S36" i="1"/>
  <c r="S50" i="1" s="1"/>
  <c r="H36" i="1"/>
  <c r="H50" i="1" s="1"/>
  <c r="I36" i="1"/>
  <c r="I50" i="1" s="1"/>
  <c r="J50" i="1"/>
  <c r="K36" i="1"/>
  <c r="K50" i="1" s="1"/>
  <c r="Q49" i="1"/>
  <c r="R49" i="1"/>
  <c r="S49" i="1"/>
  <c r="H49" i="1"/>
  <c r="I49" i="1"/>
  <c r="J49" i="1"/>
  <c r="K49" i="1"/>
  <c r="Q52" i="1" l="1"/>
  <c r="I52" i="1"/>
  <c r="H52" i="1"/>
  <c r="K52" i="1"/>
  <c r="S52" i="1"/>
  <c r="J52" i="1"/>
  <c r="R52" i="1"/>
  <c r="AC36" i="1"/>
  <c r="W8" i="1" l="1"/>
  <c r="U43" i="1" l="1"/>
  <c r="W43" i="1"/>
  <c r="U30" i="1" l="1"/>
  <c r="U16" i="1"/>
  <c r="AF40" i="1" l="1"/>
  <c r="AF39" i="1"/>
  <c r="AF38" i="1"/>
  <c r="AF37" i="1"/>
  <c r="U4" i="1" l="1"/>
  <c r="W4" i="1"/>
  <c r="AG46" i="1" l="1"/>
  <c r="AG51" i="1" s="1"/>
  <c r="AF46" i="1"/>
  <c r="AF51" i="1" s="1"/>
  <c r="AE46" i="1"/>
  <c r="AC46" i="1"/>
  <c r="AC51" i="1" s="1"/>
  <c r="AA46" i="1"/>
  <c r="AA51" i="1" s="1"/>
  <c r="X46" i="1"/>
  <c r="X51" i="1" s="1"/>
  <c r="V46" i="1"/>
  <c r="V51" i="1" s="1"/>
  <c r="T46" i="1"/>
  <c r="O46" i="1"/>
  <c r="O51" i="1" s="1"/>
  <c r="N46" i="1"/>
  <c r="N51" i="1" s="1"/>
  <c r="M46" i="1"/>
  <c r="M51" i="1" s="1"/>
  <c r="L46" i="1"/>
  <c r="L51" i="1" s="1"/>
  <c r="AG36" i="1"/>
  <c r="AG50" i="1" s="1"/>
  <c r="AE50" i="1"/>
  <c r="AC50" i="1"/>
  <c r="AA36" i="1"/>
  <c r="AA50" i="1" s="1"/>
  <c r="X36" i="1"/>
  <c r="V36" i="1"/>
  <c r="V50" i="1" s="1"/>
  <c r="T36" i="1"/>
  <c r="T50" i="1" s="1"/>
  <c r="O36" i="1"/>
  <c r="O50" i="1" s="1"/>
  <c r="N36" i="1"/>
  <c r="N50" i="1" s="1"/>
  <c r="M36" i="1"/>
  <c r="M50" i="1" s="1"/>
  <c r="L36" i="1"/>
  <c r="L50" i="1" s="1"/>
  <c r="AG49" i="1"/>
  <c r="AE49" i="1"/>
  <c r="AC49" i="1"/>
  <c r="AA49" i="1"/>
  <c r="V49" i="1"/>
  <c r="T49" i="1"/>
  <c r="O49" i="1"/>
  <c r="N49" i="1"/>
  <c r="M49" i="1"/>
  <c r="L49" i="1"/>
  <c r="N52" i="1" l="1"/>
  <c r="O52" i="1"/>
  <c r="AG52" i="1"/>
  <c r="AC52" i="1"/>
  <c r="V52" i="1"/>
  <c r="L52" i="1"/>
  <c r="M52" i="1"/>
  <c r="AB46" i="1"/>
  <c r="AB51" i="1" s="1"/>
  <c r="AH46" i="1"/>
  <c r="AH50" i="1"/>
  <c r="AH36" i="1"/>
  <c r="AE51" i="1"/>
  <c r="AH51" i="1" s="1"/>
  <c r="AH49" i="1"/>
  <c r="W46" i="1"/>
  <c r="W51" i="1" s="1"/>
  <c r="T51" i="1"/>
  <c r="T52" i="1" s="1"/>
  <c r="U46" i="1"/>
  <c r="U51" i="1" s="1"/>
  <c r="Y46" i="1"/>
  <c r="Y51" i="1" s="1"/>
  <c r="AD46" i="1"/>
  <c r="AD51" i="1" s="1"/>
  <c r="U49" i="1"/>
  <c r="AB49" i="1"/>
  <c r="Y26" i="1"/>
  <c r="Y49" i="1" s="1"/>
  <c r="AD26" i="1"/>
  <c r="AD49" i="1" s="1"/>
  <c r="X49" i="1"/>
  <c r="AB36" i="1"/>
  <c r="AB50" i="1" s="1"/>
  <c r="AD36" i="1"/>
  <c r="AD50" i="1" s="1"/>
  <c r="Y36" i="1"/>
  <c r="Y50" i="1" s="1"/>
  <c r="U36" i="1"/>
  <c r="U50" i="1" s="1"/>
  <c r="X50" i="1"/>
  <c r="W36" i="1"/>
  <c r="W50" i="1" s="1"/>
  <c r="Z8" i="1"/>
  <c r="Z6" i="1"/>
  <c r="Z7" i="1"/>
  <c r="Z17" i="1"/>
  <c r="Z4" i="1"/>
  <c r="Z10" i="1"/>
  <c r="Z9" i="1"/>
  <c r="Z13" i="1"/>
  <c r="Z16" i="1"/>
  <c r="Z25" i="1"/>
  <c r="Z22" i="1"/>
  <c r="Z19" i="1"/>
  <c r="Z21" i="1"/>
  <c r="Z20" i="1"/>
  <c r="Z15" i="1"/>
  <c r="Z18" i="1"/>
  <c r="Z24" i="1"/>
  <c r="Z14" i="1"/>
  <c r="Z27" i="1"/>
  <c r="Z28" i="1"/>
  <c r="Z29" i="1"/>
  <c r="Z30" i="1"/>
  <c r="Z31" i="1"/>
  <c r="Z32" i="1"/>
  <c r="Z33" i="1"/>
  <c r="Z34" i="1"/>
  <c r="Z35" i="1"/>
  <c r="Z37" i="1"/>
  <c r="Z38" i="1"/>
  <c r="Z39" i="1"/>
  <c r="Z40" i="1"/>
  <c r="Z41" i="1"/>
  <c r="Z42" i="1"/>
  <c r="Z43" i="1"/>
  <c r="Z44" i="1"/>
  <c r="Z45" i="1"/>
  <c r="Z5" i="1"/>
  <c r="AE52" i="1" l="1"/>
  <c r="AH52" i="1" s="1"/>
  <c r="X52" i="1"/>
  <c r="AD52" i="1" s="1"/>
  <c r="W52" i="1" l="1"/>
  <c r="AB52" i="1"/>
  <c r="U52" i="1"/>
  <c r="Y52" i="1"/>
  <c r="U45" i="1"/>
  <c r="U9" i="1"/>
  <c r="Y5" i="1"/>
  <c r="Y8" i="1"/>
  <c r="Y6" i="1"/>
  <c r="Y7" i="1"/>
  <c r="Y17" i="1"/>
  <c r="Y4" i="1"/>
  <c r="Y10" i="1"/>
  <c r="Y9" i="1"/>
  <c r="Y13" i="1"/>
  <c r="Y16" i="1"/>
  <c r="Y25" i="1"/>
  <c r="Y22" i="1"/>
  <c r="Y19" i="1"/>
  <c r="Y21" i="1"/>
  <c r="Y20" i="1"/>
  <c r="Y15" i="1"/>
  <c r="Y18" i="1"/>
  <c r="Y24" i="1"/>
  <c r="Y14" i="1"/>
  <c r="W5" i="1"/>
  <c r="W6" i="1"/>
  <c r="W7" i="1"/>
  <c r="W17" i="1"/>
  <c r="W10" i="1"/>
  <c r="W9" i="1"/>
  <c r="W13" i="1"/>
  <c r="W16" i="1"/>
  <c r="W25" i="1"/>
  <c r="W22" i="1"/>
  <c r="W19" i="1"/>
  <c r="W21" i="1"/>
  <c r="W20" i="1"/>
  <c r="W15" i="1"/>
  <c r="W18" i="1"/>
  <c r="W24" i="1"/>
  <c r="W14" i="1"/>
  <c r="U5" i="1"/>
  <c r="U8" i="1"/>
  <c r="U6" i="1"/>
  <c r="U7" i="1"/>
  <c r="U17" i="1"/>
  <c r="U10" i="1"/>
  <c r="U13" i="1"/>
  <c r="U25" i="1"/>
  <c r="U22" i="1"/>
  <c r="U21" i="1"/>
  <c r="U20" i="1"/>
  <c r="U15" i="1"/>
  <c r="U18" i="1"/>
  <c r="U24" i="1"/>
  <c r="U14" i="1"/>
  <c r="Y42" i="1" l="1"/>
  <c r="Y43" i="1"/>
  <c r="Y44" i="1"/>
  <c r="Y45" i="1"/>
  <c r="W42" i="1"/>
  <c r="W44" i="1"/>
  <c r="W45" i="1"/>
  <c r="U42" i="1"/>
  <c r="U44" i="1"/>
  <c r="AH39" i="1" l="1"/>
  <c r="AF14" i="1" l="1"/>
  <c r="AF24" i="1"/>
  <c r="AF18" i="1"/>
  <c r="AF15" i="1"/>
  <c r="AF20" i="1"/>
  <c r="AF21" i="1"/>
  <c r="AF19" i="1"/>
  <c r="AF22" i="1"/>
  <c r="AF25" i="1"/>
  <c r="AF16" i="1"/>
  <c r="AF13" i="1"/>
  <c r="AF17" i="1"/>
  <c r="AF27" i="1"/>
  <c r="AF35" i="1"/>
  <c r="AF33" i="1"/>
  <c r="AF32" i="1"/>
  <c r="AF31" i="1"/>
  <c r="AF30" i="1"/>
  <c r="Y41" i="1"/>
  <c r="Y40" i="1"/>
  <c r="Y39" i="1"/>
  <c r="Y38" i="1"/>
  <c r="Y37" i="1"/>
  <c r="W41" i="1"/>
  <c r="W40" i="1"/>
  <c r="W39" i="1"/>
  <c r="W38" i="1"/>
  <c r="W37" i="1"/>
  <c r="U41" i="1"/>
  <c r="U40" i="1"/>
  <c r="U39" i="1"/>
  <c r="U37" i="1"/>
  <c r="AF26" i="1" l="1"/>
  <c r="AF49" i="1" s="1"/>
  <c r="AF36" i="1"/>
  <c r="AF50" i="1" s="1"/>
  <c r="U28" i="1"/>
  <c r="U29" i="1"/>
  <c r="U31" i="1"/>
  <c r="U32" i="1"/>
  <c r="U33" i="1"/>
  <c r="U34" i="1"/>
  <c r="U35" i="1"/>
  <c r="U27" i="1"/>
  <c r="AF52" i="1" l="1"/>
  <c r="Y35" i="1"/>
  <c r="Y34" i="1"/>
  <c r="Y33" i="1"/>
  <c r="Y32" i="1"/>
  <c r="Y31" i="1"/>
  <c r="Y30" i="1"/>
  <c r="Y29" i="1"/>
  <c r="Y28" i="1"/>
  <c r="Y27" i="1"/>
  <c r="W35" i="1"/>
  <c r="W34" i="1"/>
  <c r="W33" i="1"/>
  <c r="W32" i="1"/>
  <c r="W31" i="1"/>
  <c r="W30" i="1"/>
  <c r="W29" i="1"/>
  <c r="W28" i="1"/>
  <c r="W27" i="1"/>
  <c r="D36" i="1" l="1"/>
  <c r="D50" i="1" s="1"/>
  <c r="E36" i="1"/>
  <c r="F36" i="1"/>
  <c r="G36" i="1"/>
  <c r="D49" i="1"/>
  <c r="Z36" i="1" l="1"/>
  <c r="AH40" i="1" l="1"/>
  <c r="AH38" i="1" l="1"/>
  <c r="AD21" i="1" l="1"/>
  <c r="AB21" i="1"/>
  <c r="G46" i="1" l="1"/>
  <c r="G51" i="1" s="1"/>
  <c r="F46" i="1"/>
  <c r="F51" i="1" s="1"/>
  <c r="E46" i="1"/>
  <c r="E51" i="1" s="1"/>
  <c r="D46" i="1"/>
  <c r="D51" i="1" s="1"/>
  <c r="D52" i="1" s="1"/>
  <c r="G50" i="1"/>
  <c r="F50" i="1"/>
  <c r="E50" i="1"/>
  <c r="E49" i="1"/>
  <c r="E52" i="1" l="1"/>
  <c r="Z26" i="1"/>
  <c r="W26" i="1"/>
  <c r="W49" i="1" s="1"/>
  <c r="AB33" i="1" l="1"/>
  <c r="F49" i="1" l="1"/>
  <c r="F52" i="1" s="1"/>
  <c r="G49" i="1"/>
  <c r="G52" i="1" s="1"/>
  <c r="AH35" i="1" l="1"/>
  <c r="AD35" i="1"/>
  <c r="AB35" i="1"/>
  <c r="AD22" i="1" l="1"/>
  <c r="AB22" i="1"/>
  <c r="AB15" i="1"/>
  <c r="AD15" i="1"/>
  <c r="AH32" i="1"/>
  <c r="AH31" i="1"/>
  <c r="AH30" i="1"/>
  <c r="AH29" i="1"/>
  <c r="AH28" i="1"/>
  <c r="AH17" i="1"/>
  <c r="AH7" i="1"/>
  <c r="AH6" i="1"/>
  <c r="AH8" i="1"/>
  <c r="AH37" i="1" l="1"/>
  <c r="AH27" i="1"/>
  <c r="AH5" i="1"/>
  <c r="AD5" i="1"/>
  <c r="AD40" i="1"/>
  <c r="AD39" i="1"/>
  <c r="AD38" i="1"/>
  <c r="AD37" i="1"/>
  <c r="AD33" i="1"/>
  <c r="AD32" i="1"/>
  <c r="AD31" i="1"/>
  <c r="AD30" i="1"/>
  <c r="AD29" i="1"/>
  <c r="AD28" i="1"/>
  <c r="AD27" i="1"/>
  <c r="AD14" i="1"/>
  <c r="AD24" i="1"/>
  <c r="AD18" i="1"/>
  <c r="AD20" i="1"/>
  <c r="AD19" i="1"/>
  <c r="AD9" i="1"/>
  <c r="AD10" i="1"/>
  <c r="AD4" i="1"/>
  <c r="AD25" i="1"/>
  <c r="AD16" i="1"/>
  <c r="AD17" i="1"/>
  <c r="AD7" i="1"/>
  <c r="AD13" i="1"/>
  <c r="AD6" i="1"/>
  <c r="AD8" i="1"/>
  <c r="AB40" i="1"/>
  <c r="AB39" i="1"/>
  <c r="AB38" i="1"/>
  <c r="AB37" i="1"/>
  <c r="AB32" i="1"/>
  <c r="AB31" i="1"/>
  <c r="AB30" i="1"/>
  <c r="AB29" i="1"/>
  <c r="AB28" i="1"/>
  <c r="AB27" i="1"/>
  <c r="AB14" i="1"/>
  <c r="AB24" i="1"/>
  <c r="AB18" i="1"/>
  <c r="AB20" i="1"/>
  <c r="AB19" i="1"/>
  <c r="AB9" i="1"/>
  <c r="AB10" i="1"/>
  <c r="AB4" i="1"/>
  <c r="AB25" i="1"/>
  <c r="AB16" i="1"/>
  <c r="AB17" i="1"/>
  <c r="AB7" i="1"/>
  <c r="AB13" i="1"/>
  <c r="AB6" i="1"/>
  <c r="AB8" i="1"/>
  <c r="AB5" i="1"/>
  <c r="AH33" i="1" l="1"/>
  <c r="AH16" i="1"/>
  <c r="AH15" i="1"/>
  <c r="AH14" i="1"/>
  <c r="AH25" i="1"/>
  <c r="AH20" i="1"/>
  <c r="AH21" i="1"/>
  <c r="AH19" i="1"/>
  <c r="AH13" i="1"/>
  <c r="AH24" i="1"/>
  <c r="AH22" i="1"/>
  <c r="AH18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5" authorId="1">
      <text>
        <r>
          <rPr>
            <b/>
            <sz val="9"/>
            <color indexed="81"/>
            <rFont val="Tahoma"/>
            <family val="2"/>
          </rPr>
          <t>datix dw131388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6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5" authorId="1">
      <text>
        <r>
          <rPr>
            <b/>
            <sz val="9"/>
            <color indexed="81"/>
            <rFont val="Tahoma"/>
            <family val="2"/>
          </rPr>
          <t>datix dw131388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2" authorId="1">
      <text>
        <r>
          <rPr>
            <b/>
            <sz val="9"/>
            <color indexed="81"/>
            <rFont val="Tahoma"/>
            <family val="2"/>
          </rPr>
          <t>DW132525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6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8" authorId="1">
      <text>
        <r>
          <rPr>
            <sz val="9"/>
            <color indexed="81"/>
            <rFont val="Tahoma"/>
            <family val="2"/>
          </rPr>
          <t xml:space="preserve">DATIX DW131713
</t>
        </r>
      </text>
    </comment>
  </commentList>
</comments>
</file>

<file path=xl/comments3.xml><?xml version="1.0" encoding="utf-8"?>
<comments xmlns="http://schemas.openxmlformats.org/spreadsheetml/2006/main">
  <authors>
    <author>Jones Jo (RWG) West Hertfordshire TR</author>
    <author>Maddox Maria Ana (RWG) West Hertfordshire TR</author>
    <author>Brewer Elaine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2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3" authorId="1">
      <text>
        <r>
          <rPr>
            <b/>
            <sz val="9"/>
            <color indexed="81"/>
            <rFont val="Tahoma"/>
            <charset val="1"/>
          </rPr>
          <t>DW132526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27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7" authorId="2">
      <text>
        <r>
          <rPr>
            <sz val="9"/>
            <color indexed="81"/>
            <rFont val="Tahoma"/>
            <charset val="1"/>
          </rPr>
          <t xml:space="preserve">DW133758
</t>
        </r>
      </text>
    </comment>
  </commentList>
</comments>
</file>

<file path=xl/sharedStrings.xml><?xml version="1.0" encoding="utf-8"?>
<sst xmlns="http://schemas.openxmlformats.org/spreadsheetml/2006/main" count="482" uniqueCount="80">
  <si>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</si>
  <si>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</si>
  <si>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</si>
  <si>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</si>
  <si>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</si>
  <si>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</si>
  <si>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</si>
  <si>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</si>
  <si>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</si>
  <si>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</si>
  <si>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Bluebell</t>
  </si>
  <si>
    <t>Winyard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</si>
  <si>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</si>
  <si>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</si>
  <si>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</si>
  <si>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</si>
  <si>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</si>
  <si>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</si>
  <si>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</si>
  <si>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</si>
  <si>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</si>
  <si>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</si>
  <si>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</si>
  <si>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</si>
  <si>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</si>
  <si>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Transitional Care Unit</t>
  </si>
  <si>
    <t>Elizabeth</t>
  </si>
  <si>
    <t>Delivery Suite</t>
  </si>
  <si>
    <t>Alexandra BC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</si>
  <si>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</si>
  <si>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</si>
  <si>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</si>
  <si>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</si>
  <si>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</si>
  <si>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</si>
  <si>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</si>
  <si>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</si>
  <si>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</si>
  <si>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</si>
  <si>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</si>
  <si>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</si>
  <si>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</si>
  <si>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</si>
  <si>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</si>
  <si>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</si>
  <si>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</si>
  <si>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</si>
  <si>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</si>
  <si>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</si>
  <si>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</si>
  <si>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</si>
  <si>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</si>
  <si>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</si>
  <si>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</si>
  <si>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</si>
  <si>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</si>
  <si>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</si>
  <si>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</si>
  <si>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Heronsgate &amp; Gade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</si>
  <si>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</si>
  <si>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</si>
  <si>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</si>
  <si>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</si>
  <si>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</si>
  <si>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</si>
  <si>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</si>
  <si>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</si>
  <si>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</si>
  <si>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</si>
  <si>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</si>
  <si>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</si>
  <si>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</si>
  <si>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</si>
  <si>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</si>
  <si>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</si>
  <si>
    <t>Registered Nursing Associates</t>
  </si>
  <si>
    <t>Non-registered Nursing Associates</t>
  </si>
  <si>
    <t>UTC Hemel</t>
  </si>
  <si>
    <t>Simpson HH</t>
  </si>
  <si>
    <t>Emergency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</si>
</sst>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5" fillId="0" borderId="0"/>
    <xf numFmtId="0" fontId="19" fillId="0" borderId="0"/>
  </cellStyleXfs>
  <cellXfs count="48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6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7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165" fontId="2" fillId="3" borderId="49" xfId="0" applyNumberFormat="1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3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63" xfId="1" applyNumberFormat="1" applyFont="1" applyFill="1" applyBorder="1" applyAlignment="1" applyProtection="1">
      <alignment horizontal="center"/>
    </xf>
    <xf numFmtId="164" fontId="2" fillId="3" borderId="60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59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9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1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5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66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1" borderId="62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0" borderId="59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14" fillId="0" borderId="1" xfId="10" applyNumberFormat="1" applyFont="1" applyFill="1" applyBorder="1" applyAlignment="1">
      <alignment horizontal="center"/>
    </xf>
    <xf numFmtId="0" fontId="5" fillId="0" borderId="24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4" fillId="0" borderId="14" xfId="10" applyNumberFormat="1" applyFont="1" applyFill="1" applyBorder="1" applyAlignment="1">
      <alignment horizontal="center"/>
    </xf>
    <xf numFmtId="0" fontId="14" fillId="0" borderId="12" xfId="10" applyNumberFormat="1" applyFont="1" applyFill="1" applyBorder="1" applyAlignment="1">
      <alignment horizontal="center"/>
    </xf>
    <xf numFmtId="0" fontId="5" fillId="0" borderId="7" xfId="6" applyNumberFormat="1" applyFont="1" applyFill="1" applyBorder="1" applyAlignment="1">
      <alignment horizontal="center"/>
    </xf>
    <xf numFmtId="0" fontId="14" fillId="0" borderId="13" xfId="10" applyNumberFormat="1" applyFont="1" applyFill="1" applyBorder="1" applyAlignment="1">
      <alignment horizontal="center"/>
    </xf>
    <xf numFmtId="0" fontId="14" fillId="0" borderId="2" xfId="10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0" fontId="5" fillId="0" borderId="56" xfId="6" applyNumberFormat="1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4" xfId="6" applyNumberFormat="1" applyFont="1" applyFill="1" applyBorder="1" applyAlignment="1">
      <alignment horizontal="center"/>
    </xf>
    <xf numFmtId="0" fontId="5" fillId="0" borderId="13" xfId="6" applyNumberFormat="1" applyFont="1" applyFill="1" applyBorder="1" applyAlignment="1">
      <alignment horizontal="center"/>
    </xf>
    <xf numFmtId="0" fontId="5" fillId="0" borderId="14" xfId="6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16" fillId="0" borderId="1" xfId="11" applyNumberFormat="1" applyFont="1" applyFill="1" applyBorder="1" applyAlignment="1">
      <alignment horizontal="center"/>
    </xf>
    <xf numFmtId="0" fontId="16" fillId="0" borderId="24" xfId="11" applyNumberFormat="1" applyFont="1" applyFill="1" applyBorder="1" applyAlignment="1">
      <alignment horizontal="center"/>
    </xf>
    <xf numFmtId="0" fontId="16" fillId="0" borderId="21" xfId="11" applyNumberFormat="1" applyFont="1" applyFill="1" applyBorder="1" applyAlignment="1">
      <alignment horizontal="center"/>
    </xf>
    <xf numFmtId="0" fontId="16" fillId="0" borderId="13" xfId="11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5" fillId="0" borderId="64" xfId="0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</xf>
    <xf numFmtId="165" fontId="2" fillId="3" borderId="67" xfId="0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68" xfId="0" applyNumberFormat="1" applyFont="1" applyFill="1" applyBorder="1" applyAlignment="1" applyProtection="1">
      <alignment horizontal="center" vertical="center"/>
    </xf>
    <xf numFmtId="164" fontId="2" fillId="3" borderId="69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67" xfId="0" applyNumberFormat="1" applyFont="1" applyFill="1" applyBorder="1" applyAlignment="1" applyProtection="1">
      <alignment horizontal="center" vertical="center"/>
    </xf>
    <xf numFmtId="1" fontId="2" fillId="3" borderId="68" xfId="0" applyNumberFormat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3" fillId="11" borderId="7" xfId="0" applyFont="1" applyFill="1" applyBorder="1" applyAlignment="1" applyProtection="1">
      <alignment horizontal="center" vertical="center"/>
      <protection locked="0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1" fontId="2" fillId="0" borderId="30" xfId="1" applyNumberFormat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1" fontId="2" fillId="0" borderId="26" xfId="1" applyNumberFormat="1" applyFont="1" applyFill="1" applyBorder="1" applyAlignment="1" applyProtection="1">
      <alignment horizontal="center" vertic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0" borderId="70" xfId="1" applyFont="1" applyFill="1" applyBorder="1" applyAlignment="1" applyProtection="1">
      <alignment vertical="center"/>
      <protection locked="0"/>
    </xf>
    <xf numFmtId="0" fontId="14" fillId="0" borderId="18" xfId="10" applyNumberFormat="1" applyFont="1" applyFill="1" applyBorder="1" applyAlignment="1">
      <alignment horizontal="center"/>
    </xf>
    <xf numFmtId="0" fontId="14" fillId="0" borderId="17" xfId="10" applyNumberFormat="1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165" fontId="2" fillId="3" borderId="32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4" fillId="0" borderId="71" xfId="1" applyFont="1" applyFill="1" applyBorder="1" applyAlignment="1" applyProtection="1">
      <alignment vertical="center"/>
      <protection locked="0"/>
    </xf>
    <xf numFmtId="0" fontId="5" fillId="0" borderId="23" xfId="3" applyNumberFormat="1" applyFont="1" applyFill="1" applyBorder="1" applyAlignment="1">
      <alignment horizontal="center"/>
    </xf>
    <xf numFmtId="0" fontId="5" fillId="0" borderId="9" xfId="3" applyNumberFormat="1" applyFont="1" applyFill="1" applyBorder="1" applyAlignment="1">
      <alignment horizont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5" fontId="2" fillId="3" borderId="57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7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1" xfId="1" applyNumberFormat="1" applyFont="1" applyFill="1" applyBorder="1" applyAlignment="1" applyProtection="1">
      <alignment horizontal="center" vertical="center"/>
      <protection locked="0"/>
    </xf>
    <xf numFmtId="9" fontId="2" fillId="0" borderId="1" xfId="1" applyNumberFormat="1" applyFont="1" applyBorder="1" applyAlignment="1" applyProtection="1">
      <alignment horizontal="center" vertical="center"/>
      <protection locked="0"/>
    </xf>
    <xf numFmtId="9" fontId="2" fillId="0" borderId="17" xfId="1" applyNumberFormat="1" applyFont="1" applyFill="1" applyBorder="1" applyAlignment="1" applyProtection="1">
      <alignment horizontal="center" vertical="center"/>
      <protection locked="0"/>
    </xf>
    <xf numFmtId="9" fontId="2" fillId="0" borderId="17" xfId="1" applyNumberFormat="1" applyFont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0" borderId="2" xfId="1" applyNumberFormat="1" applyFont="1" applyFill="1" applyBorder="1" applyAlignment="1" applyProtection="1">
      <alignment horizontal="center" vertical="center"/>
      <protection locked="0"/>
    </xf>
    <xf numFmtId="9" fontId="2" fillId="0" borderId="3" xfId="1" applyNumberFormat="1" applyFont="1" applyBorder="1" applyAlignment="1" applyProtection="1">
      <alignment horizontal="center" vertical="center"/>
      <protection locked="0"/>
    </xf>
    <xf numFmtId="9" fontId="2" fillId="0" borderId="3" xfId="1" applyNumberFormat="1" applyFont="1" applyFill="1" applyBorder="1" applyAlignment="1" applyProtection="1">
      <alignment horizontal="center" vertical="center"/>
      <protection locked="0"/>
    </xf>
    <xf numFmtId="9" fontId="2" fillId="2" borderId="12" xfId="1" applyNumberFormat="1" applyFont="1" applyFill="1" applyBorder="1" applyAlignment="1" applyProtection="1">
      <alignment horizontal="center" vertical="center"/>
      <protection locked="0"/>
    </xf>
    <xf numFmtId="9" fontId="2" fillId="2" borderId="22" xfId="1" applyNumberFormat="1" applyFont="1" applyFill="1" applyBorder="1" applyAlignment="1" applyProtection="1">
      <alignment horizontal="center" vertical="center"/>
      <protection locked="0"/>
    </xf>
    <xf numFmtId="9" fontId="2" fillId="2" borderId="1" xfId="1" applyNumberFormat="1" applyFont="1" applyFill="1" applyBorder="1" applyAlignment="1" applyProtection="1">
      <alignment horizontal="center" vertical="center"/>
      <protection locked="0"/>
    </xf>
    <xf numFmtId="9" fontId="2" fillId="0" borderId="2" xfId="1" applyNumberFormat="1" applyFont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2" fillId="3" borderId="67" xfId="1" applyFont="1" applyFill="1" applyBorder="1" applyAlignment="1" applyProtection="1">
      <alignment horizontal="center" vertical="center"/>
    </xf>
    <xf numFmtId="164" fontId="2" fillId="3" borderId="68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3" borderId="69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2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Border="1" applyAlignment="1" applyProtection="1">
      <alignment horizontal="center" vertical="center"/>
    </xf>
    <xf numFmtId="164" fontId="2" fillId="0" borderId="19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2" fontId="2" fillId="0" borderId="62" xfId="1" applyNumberFormat="1" applyFont="1" applyFill="1" applyBorder="1" applyAlignment="1" applyProtection="1">
      <alignment horizontal="center" vertical="center"/>
    </xf>
    <xf numFmtId="2" fontId="4" fillId="0" borderId="63" xfId="1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2" fontId="2" fillId="11" borderId="63" xfId="1" applyNumberFormat="1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11" borderId="22" xfId="1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54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0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0" xfId="1" applyFont="1" applyFill="1" applyBorder="1" applyAlignment="1" applyProtection="1">
      <alignment horizontal="center" vertical="center" wrapText="1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0" xfId="0" applyFont="1" applyFill="1" applyBorder="1" applyAlignment="1" applyProtection="1">
      <alignment horizontal="center" vertical="center"/>
    </xf>
    <xf numFmtId="0" fontId="4" fillId="3" borderId="66" xfId="0" applyFont="1" applyFill="1" applyBorder="1" applyAlignment="1" applyProtection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4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5" xfId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19" xfId="1" applyFont="1" applyFill="1" applyBorder="1" applyAlignment="1" applyProtection="1">
      <alignment horizontal="center" vertical="center" wrapText="1"/>
    </xf>
  </cellXfs>
  <cellStyles count="13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Normal 6" xfId="10"/>
    <cellStyle name="Normal 7" xfId="11"/>
    <cellStyle name="Normal 8" xfId="12"/>
    <cellStyle name="Percent 2" xfId="2"/>
    <cellStyle name="Percent 3" xfId="4"/>
    <cellStyle name="Percent 3 2" xfId="8"/>
    <cellStyle name="Percent 4" xfId="5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18" sqref="Q18"/>
    </sheetView>
  </sheetViews>
  <sheetFormatPr defaultRowHeight="1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5" width="6.140625" style="1" customWidth="1"/>
    <col min="26" max="26" width="7" style="1" customWidth="1"/>
    <col min="27" max="28" width="6.5703125" style="1" customWidth="1"/>
    <col min="29" max="29" width="7.28515625" style="1" customWidth="1"/>
    <col min="30" max="30" width="7" style="1" customWidth="1"/>
    <col min="31" max="31" width="6.7109375" style="1" customWidth="1"/>
    <col min="32" max="32" width="6.42578125" style="1" customWidth="1"/>
    <col min="33" max="33" width="5.140625" style="26" customWidth="1"/>
    <col min="34" max="34" width="8.28515625" style="1" customWidth="1"/>
    <col min="35" max="16384" width="9.140625" style="1"/>
  </cols>
  <sheetData>
    <row r="1" spans="1:34" ht="64.5" customHeight="1">
      <c r="A1" s="418" t="s">
        <v>31</v>
      </c>
      <c r="B1" s="419"/>
      <c r="C1" s="418" t="s">
        <v>0</v>
      </c>
      <c r="D1" s="476" t="s">
        <v>1</v>
      </c>
      <c r="E1" s="477"/>
      <c r="F1" s="477"/>
      <c r="G1" s="477"/>
      <c r="H1" s="477"/>
      <c r="I1" s="477"/>
      <c r="J1" s="477"/>
      <c r="K1" s="478"/>
      <c r="L1" s="476" t="s">
        <v>2</v>
      </c>
      <c r="M1" s="477"/>
      <c r="N1" s="477"/>
      <c r="O1" s="477"/>
      <c r="P1" s="477"/>
      <c r="Q1" s="477"/>
      <c r="R1" s="477"/>
      <c r="S1" s="479"/>
      <c r="T1" s="424" t="s">
        <v>55</v>
      </c>
      <c r="U1" s="427" t="s">
        <v>52</v>
      </c>
      <c r="V1" s="458" t="s">
        <v>56</v>
      </c>
      <c r="W1" s="461" t="s">
        <v>53</v>
      </c>
      <c r="X1" s="464" t="s">
        <v>57</v>
      </c>
      <c r="Y1" s="467" t="s">
        <v>54</v>
      </c>
      <c r="Z1" s="115"/>
      <c r="AA1" s="470" t="s">
        <v>68</v>
      </c>
      <c r="AB1" s="473" t="s">
        <v>69</v>
      </c>
      <c r="AC1" s="414" t="s">
        <v>67</v>
      </c>
      <c r="AD1" s="416" t="s">
        <v>66</v>
      </c>
      <c r="AE1" s="450" t="s">
        <v>50</v>
      </c>
      <c r="AF1" s="451"/>
      <c r="AG1" s="451"/>
      <c r="AH1" s="452"/>
    </row>
    <row r="2" spans="1:34" ht="22.5">
      <c r="A2" s="420"/>
      <c r="B2" s="421"/>
      <c r="C2" s="420"/>
      <c r="D2" s="27" t="s">
        <v>3</v>
      </c>
      <c r="E2" s="28" t="s">
        <v>4</v>
      </c>
      <c r="F2" s="28" t="s">
        <v>3</v>
      </c>
      <c r="G2" s="28" t="s">
        <v>4</v>
      </c>
      <c r="H2" s="28" t="s">
        <v>3</v>
      </c>
      <c r="I2" s="28" t="s">
        <v>4</v>
      </c>
      <c r="J2" s="28" t="s">
        <v>3</v>
      </c>
      <c r="K2" s="238" t="s">
        <v>4</v>
      </c>
      <c r="L2" s="27" t="s">
        <v>3</v>
      </c>
      <c r="M2" s="28" t="s">
        <v>4</v>
      </c>
      <c r="N2" s="28" t="s">
        <v>3</v>
      </c>
      <c r="O2" s="28" t="s">
        <v>4</v>
      </c>
      <c r="P2" s="28" t="s">
        <v>3</v>
      </c>
      <c r="Q2" s="28" t="s">
        <v>4</v>
      </c>
      <c r="R2" s="28" t="s">
        <v>3</v>
      </c>
      <c r="S2" s="29" t="s">
        <v>4</v>
      </c>
      <c r="T2" s="425"/>
      <c r="U2" s="428"/>
      <c r="V2" s="459"/>
      <c r="W2" s="462"/>
      <c r="X2" s="465"/>
      <c r="Y2" s="468"/>
      <c r="Z2" s="116"/>
      <c r="AA2" s="471"/>
      <c r="AB2" s="474"/>
      <c r="AC2" s="415"/>
      <c r="AD2" s="417"/>
      <c r="AE2" s="453"/>
      <c r="AF2" s="454"/>
      <c r="AG2" s="454"/>
      <c r="AH2" s="455"/>
    </row>
    <row r="3" spans="1:34" ht="32.25" customHeight="1" thickBot="1">
      <c r="A3" s="422"/>
      <c r="B3" s="423"/>
      <c r="C3" s="420"/>
      <c r="D3" s="456" t="s">
        <v>42</v>
      </c>
      <c r="E3" s="430"/>
      <c r="F3" s="430" t="s">
        <v>5</v>
      </c>
      <c r="G3" s="430"/>
      <c r="H3" s="430" t="s">
        <v>75</v>
      </c>
      <c r="I3" s="430"/>
      <c r="J3" s="430" t="s">
        <v>76</v>
      </c>
      <c r="K3" s="457"/>
      <c r="L3" s="456" t="s">
        <v>42</v>
      </c>
      <c r="M3" s="430"/>
      <c r="N3" s="430" t="s">
        <v>5</v>
      </c>
      <c r="O3" s="430"/>
      <c r="P3" s="430" t="s">
        <v>75</v>
      </c>
      <c r="Q3" s="430"/>
      <c r="R3" s="430" t="s">
        <v>76</v>
      </c>
      <c r="S3" s="431"/>
      <c r="T3" s="426"/>
      <c r="U3" s="429"/>
      <c r="V3" s="460"/>
      <c r="W3" s="463"/>
      <c r="X3" s="466"/>
      <c r="Y3" s="469"/>
      <c r="Z3" s="147"/>
      <c r="AA3" s="472"/>
      <c r="AB3" s="475"/>
      <c r="AC3" s="415"/>
      <c r="AD3" s="417"/>
      <c r="AE3" s="148" t="s">
        <v>3</v>
      </c>
      <c r="AF3" s="149" t="s">
        <v>4</v>
      </c>
      <c r="AG3" s="150" t="s">
        <v>49</v>
      </c>
      <c r="AH3" s="151" t="s">
        <v>51</v>
      </c>
    </row>
    <row r="4" spans="1:34" ht="15" customHeight="1">
      <c r="A4" s="432" t="s">
        <v>72</v>
      </c>
      <c r="B4" s="433"/>
      <c r="C4" s="123" t="s">
        <v>12</v>
      </c>
      <c r="D4" s="243">
        <v>675</v>
      </c>
      <c r="E4" s="159">
        <v>636</v>
      </c>
      <c r="F4" s="159">
        <v>310</v>
      </c>
      <c r="G4" s="159">
        <v>302</v>
      </c>
      <c r="H4" s="159">
        <v>0</v>
      </c>
      <c r="I4" s="159"/>
      <c r="J4" s="159">
        <v>0</v>
      </c>
      <c r="K4" s="244"/>
      <c r="L4" s="263">
        <v>558</v>
      </c>
      <c r="M4" s="160">
        <v>561</v>
      </c>
      <c r="N4" s="160">
        <v>248</v>
      </c>
      <c r="O4" s="160">
        <v>240</v>
      </c>
      <c r="P4" s="159">
        <v>0</v>
      </c>
      <c r="Q4" s="159"/>
      <c r="R4" s="159">
        <v>0</v>
      </c>
      <c r="S4" s="244"/>
      <c r="T4" s="257"/>
      <c r="U4" s="162" t="e">
        <f>T4/(T4+V4+X4)</f>
        <v>#DIV/0!</v>
      </c>
      <c r="V4" s="161"/>
      <c r="W4" s="124" t="e">
        <f>V4/(T4+V4+X4)</f>
        <v>#DIV/0!</v>
      </c>
      <c r="X4" s="125">
        <v>0</v>
      </c>
      <c r="Y4" s="124" t="e">
        <f>X4/(T4+V4+X4)</f>
        <v>#DIV/0!</v>
      </c>
      <c r="Z4" s="163">
        <f>T4+V4+X4</f>
        <v>0</v>
      </c>
      <c r="AA4" s="164">
        <v>0</v>
      </c>
      <c r="AB4" s="165" t="e">
        <f>AA4/(T4+V4+X4)</f>
        <v>#DIV/0!</v>
      </c>
      <c r="AC4" s="164">
        <v>0</v>
      </c>
      <c r="AD4" s="165" t="e">
        <f>AC4/(T4+V4+X4)</f>
        <v>#DIV/0!</v>
      </c>
      <c r="AE4" s="231" t="s">
        <v>48</v>
      </c>
      <c r="AF4" s="164" t="s">
        <v>48</v>
      </c>
      <c r="AG4" s="229" t="s">
        <v>48</v>
      </c>
      <c r="AH4" s="166" t="s">
        <v>48</v>
      </c>
    </row>
    <row r="5" spans="1:34" s="129" customFormat="1" ht="15" customHeight="1">
      <c r="A5" s="434"/>
      <c r="B5" s="435"/>
      <c r="C5" s="130" t="s">
        <v>6</v>
      </c>
      <c r="D5" s="245">
        <v>124</v>
      </c>
      <c r="E5" s="105">
        <v>107</v>
      </c>
      <c r="F5" s="105">
        <v>62</v>
      </c>
      <c r="G5" s="105">
        <v>81</v>
      </c>
      <c r="H5" s="105">
        <v>0</v>
      </c>
      <c r="I5" s="105"/>
      <c r="J5" s="105">
        <v>0</v>
      </c>
      <c r="K5" s="246"/>
      <c r="L5" s="264">
        <v>93</v>
      </c>
      <c r="M5" s="106">
        <v>88</v>
      </c>
      <c r="N5" s="106">
        <v>62</v>
      </c>
      <c r="O5" s="106">
        <v>74</v>
      </c>
      <c r="P5" s="105">
        <v>0</v>
      </c>
      <c r="Q5" s="105"/>
      <c r="R5" s="105">
        <v>0</v>
      </c>
      <c r="S5" s="246"/>
      <c r="T5" s="258">
        <v>55</v>
      </c>
      <c r="U5" s="109">
        <f t="shared" ref="U5:U23" si="0">T5/(T5+V5+X5)</f>
        <v>0.88709677419354838</v>
      </c>
      <c r="V5" s="14">
        <v>7</v>
      </c>
      <c r="W5" s="109">
        <f t="shared" ref="W5:W23" si="1">V5/(T5+V5+X5)</f>
        <v>0.11290322580645161</v>
      </c>
      <c r="X5" s="221">
        <v>0</v>
      </c>
      <c r="Y5" s="109">
        <f t="shared" ref="Y5:Y23" si="2">X5/(T5+V5+X5)</f>
        <v>0</v>
      </c>
      <c r="Z5" s="156">
        <f>T5+V5+X5</f>
        <v>62</v>
      </c>
      <c r="AA5" s="7">
        <v>0</v>
      </c>
      <c r="AB5" s="157">
        <f>AA5/(T5+V5+X5)</f>
        <v>0</v>
      </c>
      <c r="AC5" s="7">
        <v>0</v>
      </c>
      <c r="AD5" s="157">
        <f>AC5/(T5+V5+X5)</f>
        <v>0</v>
      </c>
      <c r="AE5" s="225"/>
      <c r="AF5" s="158">
        <f t="shared" ref="AF5:AF9" si="3">AE5-AG5</f>
        <v>0</v>
      </c>
      <c r="AG5" s="235"/>
      <c r="AH5" s="134" t="e">
        <f t="shared" ref="AH5" si="4">AG5/AE5</f>
        <v>#DIV/0!</v>
      </c>
    </row>
    <row r="6" spans="1:34" s="129" customFormat="1" ht="15" customHeight="1">
      <c r="A6" s="434"/>
      <c r="B6" s="435"/>
      <c r="C6" s="130" t="s">
        <v>8</v>
      </c>
      <c r="D6" s="245">
        <v>116</v>
      </c>
      <c r="E6" s="105">
        <v>96</v>
      </c>
      <c r="F6" s="105">
        <v>62</v>
      </c>
      <c r="G6" s="105">
        <v>62</v>
      </c>
      <c r="H6" s="105">
        <v>0</v>
      </c>
      <c r="I6" s="105"/>
      <c r="J6" s="105">
        <v>0</v>
      </c>
      <c r="K6" s="246"/>
      <c r="L6" s="264">
        <v>93</v>
      </c>
      <c r="M6" s="106">
        <v>94</v>
      </c>
      <c r="N6" s="106">
        <v>62</v>
      </c>
      <c r="O6" s="106">
        <v>60</v>
      </c>
      <c r="P6" s="105">
        <v>0</v>
      </c>
      <c r="Q6" s="105"/>
      <c r="R6" s="105">
        <v>0</v>
      </c>
      <c r="S6" s="246"/>
      <c r="T6" s="258">
        <v>42</v>
      </c>
      <c r="U6" s="109">
        <f>T6/(T6+V6+X6)</f>
        <v>0.67741935483870963</v>
      </c>
      <c r="V6" s="14">
        <v>20</v>
      </c>
      <c r="W6" s="109">
        <f>V6/(T6+V6+X6)</f>
        <v>0.32258064516129031</v>
      </c>
      <c r="X6" s="14">
        <v>0</v>
      </c>
      <c r="Y6" s="109">
        <f>X6/(T6+V6+X6)</f>
        <v>0</v>
      </c>
      <c r="Z6" s="156">
        <f>T6+V6+X6</f>
        <v>62</v>
      </c>
      <c r="AA6" s="7">
        <v>0</v>
      </c>
      <c r="AB6" s="157">
        <f>AA6/(T6+V6+X6)</f>
        <v>0</v>
      </c>
      <c r="AC6" s="7">
        <v>0</v>
      </c>
      <c r="AD6" s="157">
        <f>AC6/(T6+V6+X6)</f>
        <v>0</v>
      </c>
      <c r="AE6" s="225"/>
      <c r="AF6" s="158">
        <f t="shared" si="3"/>
        <v>0</v>
      </c>
      <c r="AG6" s="235"/>
      <c r="AH6" s="134" t="e">
        <f>AG6/AE6</f>
        <v>#DIV/0!</v>
      </c>
    </row>
    <row r="7" spans="1:34" s="129" customFormat="1" ht="15" customHeight="1">
      <c r="A7" s="434"/>
      <c r="B7" s="435"/>
      <c r="C7" s="130" t="s">
        <v>74</v>
      </c>
      <c r="D7" s="245">
        <v>116</v>
      </c>
      <c r="E7" s="105">
        <v>106</v>
      </c>
      <c r="F7" s="105">
        <v>62</v>
      </c>
      <c r="G7" s="105">
        <v>74</v>
      </c>
      <c r="H7" s="105">
        <v>0</v>
      </c>
      <c r="I7" s="105"/>
      <c r="J7" s="105">
        <v>0</v>
      </c>
      <c r="K7" s="246"/>
      <c r="L7" s="264">
        <v>93</v>
      </c>
      <c r="M7" s="106">
        <v>94</v>
      </c>
      <c r="N7" s="106">
        <v>62</v>
      </c>
      <c r="O7" s="106">
        <v>73</v>
      </c>
      <c r="P7" s="105">
        <v>0</v>
      </c>
      <c r="Q7" s="105"/>
      <c r="R7" s="105">
        <v>0</v>
      </c>
      <c r="S7" s="246"/>
      <c r="T7" s="258">
        <v>58</v>
      </c>
      <c r="U7" s="109">
        <f>T7/(T7+V7+X7)</f>
        <v>0.93548387096774188</v>
      </c>
      <c r="V7" s="14">
        <v>4</v>
      </c>
      <c r="W7" s="109">
        <f>V7/(T7+V7+X7)</f>
        <v>6.4516129032258063E-2</v>
      </c>
      <c r="X7" s="14">
        <v>0</v>
      </c>
      <c r="Y7" s="109">
        <f>X7/(T7+V7+X7)</f>
        <v>0</v>
      </c>
      <c r="Z7" s="156">
        <f>T7+V7+X7</f>
        <v>62</v>
      </c>
      <c r="AA7" s="7">
        <v>0</v>
      </c>
      <c r="AB7" s="157">
        <f>AA7/(T7+V7+X7)</f>
        <v>0</v>
      </c>
      <c r="AC7" s="7">
        <v>0</v>
      </c>
      <c r="AD7" s="157">
        <f>AC7/(T7+V7+X7)</f>
        <v>0</v>
      </c>
      <c r="AE7" s="225"/>
      <c r="AF7" s="158">
        <f t="shared" si="3"/>
        <v>0</v>
      </c>
      <c r="AG7" s="235"/>
      <c r="AH7" s="134" t="e">
        <f>AG7/AE7</f>
        <v>#DIV/0!</v>
      </c>
    </row>
    <row r="8" spans="1:34" s="129" customFormat="1" ht="15" customHeight="1">
      <c r="A8" s="434"/>
      <c r="B8" s="435"/>
      <c r="C8" s="130" t="s">
        <v>7</v>
      </c>
      <c r="D8" s="245">
        <v>116</v>
      </c>
      <c r="E8" s="105">
        <v>101</v>
      </c>
      <c r="F8" s="105">
        <v>62</v>
      </c>
      <c r="G8" s="105">
        <v>62</v>
      </c>
      <c r="H8" s="105">
        <v>0</v>
      </c>
      <c r="I8" s="105"/>
      <c r="J8" s="105">
        <v>0</v>
      </c>
      <c r="K8" s="246"/>
      <c r="L8" s="264">
        <v>93</v>
      </c>
      <c r="M8" s="106">
        <v>92</v>
      </c>
      <c r="N8" s="106">
        <v>62</v>
      </c>
      <c r="O8" s="106">
        <v>63</v>
      </c>
      <c r="P8" s="105">
        <v>0</v>
      </c>
      <c r="Q8" s="105"/>
      <c r="R8" s="105">
        <v>0</v>
      </c>
      <c r="S8" s="246"/>
      <c r="T8" s="258"/>
      <c r="U8" s="109" t="e">
        <f t="shared" si="0"/>
        <v>#DIV/0!</v>
      </c>
      <c r="V8" s="14"/>
      <c r="W8" s="109" t="e">
        <f t="shared" si="1"/>
        <v>#DIV/0!</v>
      </c>
      <c r="X8" s="14">
        <v>0</v>
      </c>
      <c r="Y8" s="109" t="e">
        <f t="shared" si="2"/>
        <v>#DIV/0!</v>
      </c>
      <c r="Z8" s="156">
        <f t="shared" ref="Z8:Z44" si="5">T8+V8+X8</f>
        <v>0</v>
      </c>
      <c r="AA8" s="7">
        <v>0</v>
      </c>
      <c r="AB8" s="157" t="e">
        <f t="shared" ref="AB8:AB23" si="6">AA8/(T8+V8+X8)</f>
        <v>#DIV/0!</v>
      </c>
      <c r="AC8" s="7">
        <v>0</v>
      </c>
      <c r="AD8" s="157" t="e">
        <f t="shared" ref="AD8:AD23" si="7">AC8/(T8+V8+X8)</f>
        <v>#DIV/0!</v>
      </c>
      <c r="AE8" s="225"/>
      <c r="AF8" s="158">
        <f t="shared" si="3"/>
        <v>0</v>
      </c>
      <c r="AG8" s="235"/>
      <c r="AH8" s="134" t="e">
        <f t="shared" ref="AH8" si="8">AG8/AE8</f>
        <v>#DIV/0!</v>
      </c>
    </row>
    <row r="9" spans="1:34" s="129" customFormat="1" ht="15" customHeight="1">
      <c r="A9" s="434"/>
      <c r="B9" s="435"/>
      <c r="C9" s="130" t="s">
        <v>45</v>
      </c>
      <c r="D9" s="245">
        <v>209</v>
      </c>
      <c r="E9" s="105">
        <v>187</v>
      </c>
      <c r="F9" s="105">
        <v>217</v>
      </c>
      <c r="G9" s="105">
        <v>291</v>
      </c>
      <c r="H9" s="105">
        <v>0</v>
      </c>
      <c r="I9" s="105"/>
      <c r="J9" s="105">
        <v>0</v>
      </c>
      <c r="K9" s="246"/>
      <c r="L9" s="264">
        <v>186</v>
      </c>
      <c r="M9" s="106">
        <v>179</v>
      </c>
      <c r="N9" s="106">
        <v>93</v>
      </c>
      <c r="O9" s="106">
        <v>145</v>
      </c>
      <c r="P9" s="105">
        <v>0</v>
      </c>
      <c r="Q9" s="105"/>
      <c r="R9" s="105">
        <v>0</v>
      </c>
      <c r="S9" s="246"/>
      <c r="T9" s="258">
        <v>57</v>
      </c>
      <c r="U9" s="109">
        <f t="shared" si="0"/>
        <v>0.91935483870967738</v>
      </c>
      <c r="V9" s="14">
        <v>5</v>
      </c>
      <c r="W9" s="109">
        <f t="shared" si="1"/>
        <v>8.0645161290322578E-2</v>
      </c>
      <c r="X9" s="221">
        <v>0</v>
      </c>
      <c r="Y9" s="109">
        <f t="shared" si="2"/>
        <v>0</v>
      </c>
      <c r="Z9" s="156">
        <f t="shared" si="5"/>
        <v>62</v>
      </c>
      <c r="AA9" s="7">
        <v>0</v>
      </c>
      <c r="AB9" s="157">
        <f t="shared" si="6"/>
        <v>0</v>
      </c>
      <c r="AC9" s="7">
        <v>0</v>
      </c>
      <c r="AD9" s="157">
        <f t="shared" si="7"/>
        <v>0</v>
      </c>
      <c r="AE9" s="225"/>
      <c r="AF9" s="158">
        <f t="shared" si="3"/>
        <v>0</v>
      </c>
      <c r="AG9" s="235"/>
      <c r="AH9" s="134" t="e">
        <f>AG9/AE9</f>
        <v>#DIV/0!</v>
      </c>
    </row>
    <row r="10" spans="1:34" ht="15" customHeight="1">
      <c r="A10" s="434"/>
      <c r="B10" s="435"/>
      <c r="C10" s="236" t="s">
        <v>13</v>
      </c>
      <c r="D10" s="247">
        <v>108</v>
      </c>
      <c r="E10" s="107">
        <v>90</v>
      </c>
      <c r="F10" s="107">
        <v>0</v>
      </c>
      <c r="G10" s="107">
        <v>0</v>
      </c>
      <c r="H10" s="105">
        <v>0</v>
      </c>
      <c r="I10" s="105"/>
      <c r="J10" s="105">
        <v>0</v>
      </c>
      <c r="K10" s="246"/>
      <c r="L10" s="292">
        <v>0</v>
      </c>
      <c r="M10" s="292">
        <v>0</v>
      </c>
      <c r="N10" s="292">
        <v>0</v>
      </c>
      <c r="O10" s="292">
        <v>0</v>
      </c>
      <c r="P10" s="105">
        <v>0</v>
      </c>
      <c r="Q10" s="105"/>
      <c r="R10" s="105">
        <v>0</v>
      </c>
      <c r="S10" s="246"/>
      <c r="T10" s="259"/>
      <c r="U10" s="108" t="e">
        <f>T10/(T10+V10+X10)</f>
        <v>#DIV/0!</v>
      </c>
      <c r="V10" s="9"/>
      <c r="W10" s="109" t="e">
        <f>V10/(T10+V10+X10)</f>
        <v>#DIV/0!</v>
      </c>
      <c r="X10" s="221">
        <v>0</v>
      </c>
      <c r="Y10" s="109" t="e">
        <f>X10/(T10+V10+X10)</f>
        <v>#DIV/0!</v>
      </c>
      <c r="Z10" s="154">
        <f>T10+V10+X10</f>
        <v>0</v>
      </c>
      <c r="AA10" s="4">
        <v>0</v>
      </c>
      <c r="AB10" s="155" t="e">
        <f t="shared" si="6"/>
        <v>#DIV/0!</v>
      </c>
      <c r="AC10" s="4">
        <v>0</v>
      </c>
      <c r="AD10" s="155" t="e">
        <f t="shared" si="7"/>
        <v>#DIV/0!</v>
      </c>
      <c r="AE10" s="225" t="s">
        <v>48</v>
      </c>
      <c r="AF10" s="4" t="s">
        <v>48</v>
      </c>
      <c r="AG10" s="234" t="s">
        <v>48</v>
      </c>
      <c r="AH10" s="33" t="s">
        <v>48</v>
      </c>
    </row>
    <row r="11" spans="1:34" ht="15" customHeight="1" thickBot="1">
      <c r="A11" s="436"/>
      <c r="B11" s="437"/>
      <c r="C11" s="237" t="s">
        <v>77</v>
      </c>
      <c r="D11" s="248">
        <v>178</v>
      </c>
      <c r="E11" s="249">
        <v>169</v>
      </c>
      <c r="F11" s="249">
        <v>31</v>
      </c>
      <c r="G11" s="249">
        <v>30</v>
      </c>
      <c r="H11" s="176">
        <v>0</v>
      </c>
      <c r="I11" s="176"/>
      <c r="J11" s="176">
        <v>0</v>
      </c>
      <c r="K11" s="254"/>
      <c r="L11" s="293">
        <v>0</v>
      </c>
      <c r="M11" s="293">
        <v>0</v>
      </c>
      <c r="N11" s="293">
        <v>0</v>
      </c>
      <c r="O11" s="293">
        <v>0</v>
      </c>
      <c r="P11" s="197">
        <v>0</v>
      </c>
      <c r="Q11" s="197"/>
      <c r="R11" s="197">
        <v>0</v>
      </c>
      <c r="S11" s="266"/>
      <c r="T11" s="260"/>
      <c r="U11" s="167" t="e">
        <f>T11/(T11+V11+X11)</f>
        <v>#DIV/0!</v>
      </c>
      <c r="V11" s="13"/>
      <c r="W11" s="146" t="e">
        <f>V11/(T11+V11+X11)</f>
        <v>#DIV/0!</v>
      </c>
      <c r="X11" s="222">
        <v>0</v>
      </c>
      <c r="Y11" s="146" t="e">
        <f>X11/(T11+V11+X11)</f>
        <v>#DIV/0!</v>
      </c>
      <c r="Z11" s="168">
        <f>T11+V11+X11</f>
        <v>0</v>
      </c>
      <c r="AA11" s="169">
        <v>0</v>
      </c>
      <c r="AB11" s="170" t="e">
        <f t="shared" si="6"/>
        <v>#DIV/0!</v>
      </c>
      <c r="AC11" s="171">
        <v>0</v>
      </c>
      <c r="AD11" s="170" t="e">
        <f t="shared" si="7"/>
        <v>#DIV/0!</v>
      </c>
      <c r="AE11" s="104" t="s">
        <v>48</v>
      </c>
      <c r="AF11" s="169" t="s">
        <v>48</v>
      </c>
      <c r="AG11" s="230" t="s">
        <v>48</v>
      </c>
      <c r="AH11" s="172" t="s">
        <v>48</v>
      </c>
    </row>
    <row r="12" spans="1:34" s="129" customFormat="1" ht="15" customHeight="1">
      <c r="A12" s="434" t="s">
        <v>32</v>
      </c>
      <c r="B12" s="438"/>
      <c r="C12" s="123" t="s">
        <v>9</v>
      </c>
      <c r="D12" s="243">
        <v>98</v>
      </c>
      <c r="E12" s="159">
        <v>108</v>
      </c>
      <c r="F12" s="159">
        <v>93</v>
      </c>
      <c r="G12" s="159">
        <v>92</v>
      </c>
      <c r="H12" s="159">
        <v>0</v>
      </c>
      <c r="I12" s="159"/>
      <c r="J12" s="159">
        <v>0</v>
      </c>
      <c r="K12" s="244"/>
      <c r="L12" s="268">
        <v>93</v>
      </c>
      <c r="M12" s="269">
        <v>88</v>
      </c>
      <c r="N12" s="269">
        <v>31</v>
      </c>
      <c r="O12" s="269">
        <v>58</v>
      </c>
      <c r="P12" s="159">
        <v>0</v>
      </c>
      <c r="Q12" s="159"/>
      <c r="R12" s="159">
        <v>0</v>
      </c>
      <c r="S12" s="244"/>
      <c r="T12" s="261">
        <v>34</v>
      </c>
      <c r="U12" s="124">
        <f t="shared" si="0"/>
        <v>0.54838709677419351</v>
      </c>
      <c r="V12" s="125">
        <v>28</v>
      </c>
      <c r="W12" s="124">
        <f t="shared" si="1"/>
        <v>0.45161290322580644</v>
      </c>
      <c r="X12" s="126">
        <v>0</v>
      </c>
      <c r="Y12" s="124">
        <f t="shared" si="2"/>
        <v>0</v>
      </c>
      <c r="Z12" s="174">
        <f t="shared" si="5"/>
        <v>62</v>
      </c>
      <c r="AA12" s="143">
        <v>0</v>
      </c>
      <c r="AB12" s="175">
        <f t="shared" si="6"/>
        <v>0</v>
      </c>
      <c r="AC12" s="143">
        <v>0</v>
      </c>
      <c r="AD12" s="271">
        <f t="shared" si="7"/>
        <v>0</v>
      </c>
      <c r="AE12" s="274"/>
      <c r="AF12" s="143">
        <f t="shared" ref="AF12:AF23" si="9">AE12-AG12</f>
        <v>0</v>
      </c>
      <c r="AG12" s="228"/>
      <c r="AH12" s="128" t="e">
        <f t="shared" ref="AH12:AH23" si="10">AG12/AE12</f>
        <v>#DIV/0!</v>
      </c>
    </row>
    <row r="13" spans="1:34" s="129" customFormat="1" ht="15" customHeight="1">
      <c r="A13" s="434"/>
      <c r="B13" s="438"/>
      <c r="C13" s="130" t="s">
        <v>16</v>
      </c>
      <c r="D13" s="245">
        <v>178</v>
      </c>
      <c r="E13" s="105">
        <v>165</v>
      </c>
      <c r="F13" s="105">
        <v>124</v>
      </c>
      <c r="G13" s="105">
        <v>114</v>
      </c>
      <c r="H13" s="105">
        <v>0</v>
      </c>
      <c r="I13" s="105"/>
      <c r="J13" s="105">
        <v>0</v>
      </c>
      <c r="K13" s="246"/>
      <c r="L13" s="270">
        <v>124</v>
      </c>
      <c r="M13" s="267">
        <v>130</v>
      </c>
      <c r="N13" s="267">
        <v>74</v>
      </c>
      <c r="O13" s="267">
        <v>86</v>
      </c>
      <c r="P13" s="105">
        <v>0</v>
      </c>
      <c r="Q13" s="105"/>
      <c r="R13" s="105">
        <v>0</v>
      </c>
      <c r="S13" s="246"/>
      <c r="T13" s="258">
        <v>49</v>
      </c>
      <c r="U13" s="109">
        <f>T13/(T13+V13+X13)</f>
        <v>0.79032258064516125</v>
      </c>
      <c r="V13" s="14">
        <v>13</v>
      </c>
      <c r="W13" s="109">
        <f>V13/(T13+V13+X13)</f>
        <v>0.20967741935483872</v>
      </c>
      <c r="X13" s="221">
        <v>0</v>
      </c>
      <c r="Y13" s="109">
        <f>X13/(T13+V13+X13)</f>
        <v>0</v>
      </c>
      <c r="Z13" s="156">
        <f>T13+V13+X13</f>
        <v>62</v>
      </c>
      <c r="AA13" s="7">
        <v>0</v>
      </c>
      <c r="AB13" s="157">
        <f t="shared" si="6"/>
        <v>0</v>
      </c>
      <c r="AC13" s="7">
        <v>0</v>
      </c>
      <c r="AD13" s="272">
        <f t="shared" si="7"/>
        <v>0</v>
      </c>
      <c r="AE13" s="233"/>
      <c r="AF13" s="7">
        <f>AE13-AG13</f>
        <v>0</v>
      </c>
      <c r="AG13" s="235"/>
      <c r="AH13" s="134" t="e">
        <f t="shared" si="10"/>
        <v>#DIV/0!</v>
      </c>
    </row>
    <row r="14" spans="1:34" s="129" customFormat="1" ht="15" customHeight="1">
      <c r="A14" s="434"/>
      <c r="B14" s="438"/>
      <c r="C14" s="130" t="s">
        <v>10</v>
      </c>
      <c r="D14" s="245">
        <v>79</v>
      </c>
      <c r="E14" s="105">
        <v>81</v>
      </c>
      <c r="F14" s="105">
        <v>186</v>
      </c>
      <c r="G14" s="105">
        <v>163</v>
      </c>
      <c r="H14" s="105">
        <v>0</v>
      </c>
      <c r="I14" s="105"/>
      <c r="J14" s="105">
        <v>0</v>
      </c>
      <c r="K14" s="246"/>
      <c r="L14" s="264">
        <v>62</v>
      </c>
      <c r="M14" s="106">
        <v>80</v>
      </c>
      <c r="N14" s="106">
        <v>186</v>
      </c>
      <c r="O14" s="106">
        <v>154</v>
      </c>
      <c r="P14" s="105">
        <v>0</v>
      </c>
      <c r="Q14" s="105"/>
      <c r="R14" s="105">
        <v>0</v>
      </c>
      <c r="S14" s="246"/>
      <c r="T14" s="258">
        <v>62</v>
      </c>
      <c r="U14" s="109">
        <f>T14/(T14+V14+X14)</f>
        <v>1</v>
      </c>
      <c r="V14" s="14">
        <v>0</v>
      </c>
      <c r="W14" s="109">
        <f>V14/(T14+V14+X14)</f>
        <v>0</v>
      </c>
      <c r="X14" s="14">
        <v>0</v>
      </c>
      <c r="Y14" s="109">
        <f>X14/(T14+V14+X14)</f>
        <v>0</v>
      </c>
      <c r="Z14" s="156">
        <f>T14+V14+X14</f>
        <v>62</v>
      </c>
      <c r="AA14" s="7">
        <v>0</v>
      </c>
      <c r="AB14" s="157">
        <f t="shared" si="6"/>
        <v>0</v>
      </c>
      <c r="AC14" s="7">
        <v>0</v>
      </c>
      <c r="AD14" s="272">
        <f t="shared" si="7"/>
        <v>0</v>
      </c>
      <c r="AE14" s="233"/>
      <c r="AF14" s="7">
        <f>AE14-AG14</f>
        <v>0</v>
      </c>
      <c r="AG14" s="235"/>
      <c r="AH14" s="134" t="e">
        <f t="shared" si="10"/>
        <v>#DIV/0!</v>
      </c>
    </row>
    <row r="15" spans="1:34" s="129" customFormat="1" ht="15" customHeight="1">
      <c r="A15" s="434"/>
      <c r="B15" s="438"/>
      <c r="C15" s="130" t="s">
        <v>46</v>
      </c>
      <c r="D15" s="245">
        <v>209</v>
      </c>
      <c r="E15" s="105">
        <v>193</v>
      </c>
      <c r="F15" s="105">
        <v>62</v>
      </c>
      <c r="G15" s="105">
        <v>66</v>
      </c>
      <c r="H15" s="105">
        <v>0</v>
      </c>
      <c r="I15" s="105"/>
      <c r="J15" s="105">
        <v>0</v>
      </c>
      <c r="K15" s="246"/>
      <c r="L15" s="264">
        <v>155</v>
      </c>
      <c r="M15" s="106">
        <v>152</v>
      </c>
      <c r="N15" s="106">
        <v>31</v>
      </c>
      <c r="O15" s="106">
        <v>34</v>
      </c>
      <c r="P15" s="105">
        <v>0</v>
      </c>
      <c r="Q15" s="105"/>
      <c r="R15" s="105">
        <v>0</v>
      </c>
      <c r="S15" s="246"/>
      <c r="T15" s="258">
        <v>50</v>
      </c>
      <c r="U15" s="109">
        <f t="shared" si="0"/>
        <v>0.80645161290322576</v>
      </c>
      <c r="V15" s="14">
        <v>11</v>
      </c>
      <c r="W15" s="109">
        <f t="shared" si="1"/>
        <v>0.17741935483870969</v>
      </c>
      <c r="X15" s="221">
        <v>1</v>
      </c>
      <c r="Y15" s="109">
        <f t="shared" si="2"/>
        <v>1.6129032258064516E-2</v>
      </c>
      <c r="Z15" s="156">
        <f t="shared" si="5"/>
        <v>62</v>
      </c>
      <c r="AA15" s="7">
        <v>0</v>
      </c>
      <c r="AB15" s="157">
        <f t="shared" si="6"/>
        <v>0</v>
      </c>
      <c r="AC15" s="7">
        <v>0</v>
      </c>
      <c r="AD15" s="272">
        <f t="shared" si="7"/>
        <v>0</v>
      </c>
      <c r="AE15" s="233"/>
      <c r="AF15" s="7">
        <f t="shared" si="9"/>
        <v>0</v>
      </c>
      <c r="AG15" s="235"/>
      <c r="AH15" s="134" t="e">
        <f t="shared" si="10"/>
        <v>#DIV/0!</v>
      </c>
    </row>
    <row r="16" spans="1:34" s="129" customFormat="1" ht="15" customHeight="1">
      <c r="A16" s="434"/>
      <c r="B16" s="438"/>
      <c r="C16" s="130" t="s">
        <v>15</v>
      </c>
      <c r="D16" s="245">
        <v>85</v>
      </c>
      <c r="E16" s="105">
        <v>83</v>
      </c>
      <c r="F16" s="105">
        <v>93</v>
      </c>
      <c r="G16" s="105">
        <v>104</v>
      </c>
      <c r="H16" s="105">
        <v>0</v>
      </c>
      <c r="I16" s="105"/>
      <c r="J16" s="105">
        <v>0</v>
      </c>
      <c r="K16" s="246"/>
      <c r="L16" s="264">
        <v>62</v>
      </c>
      <c r="M16" s="106">
        <v>66</v>
      </c>
      <c r="N16" s="106">
        <v>62</v>
      </c>
      <c r="O16" s="106">
        <v>92</v>
      </c>
      <c r="P16" s="105">
        <v>0</v>
      </c>
      <c r="Q16" s="105"/>
      <c r="R16" s="105">
        <v>0</v>
      </c>
      <c r="S16" s="246"/>
      <c r="T16" s="258">
        <v>30</v>
      </c>
      <c r="U16" s="109">
        <f>T16/(T16+V16+X16)</f>
        <v>0.4838709677419355</v>
      </c>
      <c r="V16" s="14">
        <v>32</v>
      </c>
      <c r="W16" s="109">
        <f>V16/(T16+V16+X16)</f>
        <v>0.5161290322580645</v>
      </c>
      <c r="X16" s="14">
        <v>0</v>
      </c>
      <c r="Y16" s="109">
        <f>X16/(T16+V16+X16)</f>
        <v>0</v>
      </c>
      <c r="Z16" s="156">
        <f>T16+V16+X16</f>
        <v>62</v>
      </c>
      <c r="AA16" s="7">
        <v>0</v>
      </c>
      <c r="AB16" s="157">
        <f t="shared" si="6"/>
        <v>0</v>
      </c>
      <c r="AC16" s="7">
        <v>0</v>
      </c>
      <c r="AD16" s="272">
        <f t="shared" si="7"/>
        <v>0</v>
      </c>
      <c r="AE16" s="233"/>
      <c r="AF16" s="158">
        <f>AE16-AG16</f>
        <v>0</v>
      </c>
      <c r="AG16" s="235"/>
      <c r="AH16" s="134" t="e">
        <f t="shared" si="10"/>
        <v>#DIV/0!</v>
      </c>
    </row>
    <row r="17" spans="1:34" s="129" customFormat="1" ht="15" customHeight="1">
      <c r="A17" s="434"/>
      <c r="B17" s="438"/>
      <c r="C17" s="130" t="s">
        <v>59</v>
      </c>
      <c r="D17" s="251">
        <v>114</v>
      </c>
      <c r="E17" s="242">
        <v>117</v>
      </c>
      <c r="F17" s="242">
        <v>155</v>
      </c>
      <c r="G17" s="242">
        <v>148</v>
      </c>
      <c r="H17" s="105">
        <v>0</v>
      </c>
      <c r="I17" s="105"/>
      <c r="J17" s="105">
        <v>0</v>
      </c>
      <c r="K17" s="252"/>
      <c r="L17" s="251">
        <v>93</v>
      </c>
      <c r="M17" s="242">
        <v>106</v>
      </c>
      <c r="N17" s="242">
        <v>124</v>
      </c>
      <c r="O17" s="242">
        <v>130</v>
      </c>
      <c r="P17" s="105">
        <v>0</v>
      </c>
      <c r="Q17" s="105"/>
      <c r="R17" s="105">
        <v>0</v>
      </c>
      <c r="S17" s="246"/>
      <c r="T17" s="258">
        <v>30</v>
      </c>
      <c r="U17" s="109">
        <f>T17/(T17+V17+X17)</f>
        <v>0.4838709677419355</v>
      </c>
      <c r="V17" s="14">
        <v>32</v>
      </c>
      <c r="W17" s="109">
        <f>V17/(T17+V17+X17)</f>
        <v>0.5161290322580645</v>
      </c>
      <c r="X17" s="14">
        <v>0</v>
      </c>
      <c r="Y17" s="109">
        <f>X17/(T17+V17+X17)</f>
        <v>0</v>
      </c>
      <c r="Z17" s="156">
        <f>T17+V17+X17</f>
        <v>62</v>
      </c>
      <c r="AA17" s="7">
        <v>0</v>
      </c>
      <c r="AB17" s="157">
        <f t="shared" si="6"/>
        <v>0</v>
      </c>
      <c r="AC17" s="7">
        <v>0</v>
      </c>
      <c r="AD17" s="272">
        <f t="shared" si="7"/>
        <v>0</v>
      </c>
      <c r="AE17" s="233"/>
      <c r="AF17" s="7">
        <f>AE17-AG17</f>
        <v>0</v>
      </c>
      <c r="AG17" s="235"/>
      <c r="AH17" s="134" t="e">
        <f t="shared" si="10"/>
        <v>#DIV/0!</v>
      </c>
    </row>
    <row r="18" spans="1:34" s="129" customFormat="1" ht="15" customHeight="1">
      <c r="A18" s="434"/>
      <c r="B18" s="438"/>
      <c r="C18" s="130" t="s">
        <v>73</v>
      </c>
      <c r="D18" s="245">
        <v>227</v>
      </c>
      <c r="E18" s="105">
        <v>200</v>
      </c>
      <c r="F18" s="105">
        <v>124</v>
      </c>
      <c r="G18" s="105">
        <v>142</v>
      </c>
      <c r="H18" s="105">
        <v>0</v>
      </c>
      <c r="I18" s="105"/>
      <c r="J18" s="105">
        <v>0</v>
      </c>
      <c r="K18" s="246"/>
      <c r="L18" s="264">
        <v>186</v>
      </c>
      <c r="M18" s="106">
        <v>182</v>
      </c>
      <c r="N18" s="106">
        <v>124</v>
      </c>
      <c r="O18" s="106">
        <v>135</v>
      </c>
      <c r="P18" s="105">
        <v>0</v>
      </c>
      <c r="Q18" s="105"/>
      <c r="R18" s="105">
        <v>0</v>
      </c>
      <c r="S18" s="246"/>
      <c r="T18" s="258">
        <v>31</v>
      </c>
      <c r="U18" s="109">
        <f>T18/(T18+V18+X18)</f>
        <v>0.5</v>
      </c>
      <c r="V18" s="14">
        <v>31</v>
      </c>
      <c r="W18" s="109">
        <f>V18/(T18+V18+X18)</f>
        <v>0.5</v>
      </c>
      <c r="X18" s="221">
        <v>0</v>
      </c>
      <c r="Y18" s="109">
        <f>X18/(T18+V18+X18)</f>
        <v>0</v>
      </c>
      <c r="Z18" s="156">
        <f>T18+V18+X18</f>
        <v>62</v>
      </c>
      <c r="AA18" s="7">
        <v>0</v>
      </c>
      <c r="AB18" s="157">
        <f t="shared" si="6"/>
        <v>0</v>
      </c>
      <c r="AC18" s="7">
        <v>0</v>
      </c>
      <c r="AD18" s="272">
        <f t="shared" si="7"/>
        <v>0</v>
      </c>
      <c r="AE18" s="233"/>
      <c r="AF18" s="7">
        <f>AE18-AG18</f>
        <v>0</v>
      </c>
      <c r="AG18" s="235"/>
      <c r="AH18" s="134" t="e">
        <f t="shared" si="10"/>
        <v>#DIV/0!</v>
      </c>
    </row>
    <row r="19" spans="1:34" s="129" customFormat="1" ht="15" customHeight="1">
      <c r="A19" s="434"/>
      <c r="B19" s="438"/>
      <c r="C19" s="130" t="s">
        <v>58</v>
      </c>
      <c r="D19" s="245">
        <v>147</v>
      </c>
      <c r="E19" s="105">
        <v>154</v>
      </c>
      <c r="F19" s="105">
        <v>186</v>
      </c>
      <c r="G19" s="105">
        <v>208</v>
      </c>
      <c r="H19" s="105">
        <v>0</v>
      </c>
      <c r="I19" s="105"/>
      <c r="J19" s="105">
        <v>0</v>
      </c>
      <c r="K19" s="246"/>
      <c r="L19" s="264">
        <v>124</v>
      </c>
      <c r="M19" s="106">
        <v>123</v>
      </c>
      <c r="N19" s="106">
        <v>155</v>
      </c>
      <c r="O19" s="106">
        <v>170</v>
      </c>
      <c r="P19" s="105">
        <v>0</v>
      </c>
      <c r="Q19" s="105"/>
      <c r="R19" s="105">
        <v>0</v>
      </c>
      <c r="S19" s="246"/>
      <c r="T19" s="258">
        <v>46</v>
      </c>
      <c r="U19" s="109">
        <f>T19/(T19+V19+X19)</f>
        <v>0.74193548387096775</v>
      </c>
      <c r="V19" s="14">
        <v>16</v>
      </c>
      <c r="W19" s="109">
        <f>V19/(T19+V19+X19)</f>
        <v>0.25806451612903225</v>
      </c>
      <c r="X19" s="221">
        <v>0</v>
      </c>
      <c r="Y19" s="109">
        <f>X19/(T19+V19+X19)</f>
        <v>0</v>
      </c>
      <c r="Z19" s="156">
        <f>T19+V19+X19</f>
        <v>62</v>
      </c>
      <c r="AA19" s="7">
        <v>0</v>
      </c>
      <c r="AB19" s="157">
        <f t="shared" si="6"/>
        <v>0</v>
      </c>
      <c r="AC19" s="7">
        <v>0</v>
      </c>
      <c r="AD19" s="272">
        <f t="shared" si="7"/>
        <v>0</v>
      </c>
      <c r="AE19" s="233"/>
      <c r="AF19" s="7">
        <f>AE19-AG19</f>
        <v>0</v>
      </c>
      <c r="AG19" s="235"/>
      <c r="AH19" s="134" t="e">
        <f t="shared" si="10"/>
        <v>#DIV/0!</v>
      </c>
    </row>
    <row r="20" spans="1:34" s="129" customFormat="1" ht="15" customHeight="1">
      <c r="A20" s="434"/>
      <c r="B20" s="438"/>
      <c r="C20" s="130" t="s">
        <v>47</v>
      </c>
      <c r="D20" s="245">
        <v>85</v>
      </c>
      <c r="E20" s="105">
        <v>83</v>
      </c>
      <c r="F20" s="105">
        <v>54</v>
      </c>
      <c r="G20" s="105">
        <v>81</v>
      </c>
      <c r="H20" s="105">
        <v>0</v>
      </c>
      <c r="I20" s="105"/>
      <c r="J20" s="105">
        <v>0</v>
      </c>
      <c r="K20" s="246"/>
      <c r="L20" s="264">
        <v>61</v>
      </c>
      <c r="M20" s="106">
        <v>62</v>
      </c>
      <c r="N20" s="106">
        <v>31</v>
      </c>
      <c r="O20" s="106">
        <v>65</v>
      </c>
      <c r="P20" s="105">
        <v>0</v>
      </c>
      <c r="Q20" s="105"/>
      <c r="R20" s="105">
        <v>0</v>
      </c>
      <c r="S20" s="246"/>
      <c r="T20" s="258">
        <v>45</v>
      </c>
      <c r="U20" s="109">
        <f>T20/(T20+V20+X20)</f>
        <v>0.72580645161290325</v>
      </c>
      <c r="V20" s="14">
        <v>17</v>
      </c>
      <c r="W20" s="109">
        <f>V20/(T20+V20+X20)</f>
        <v>0.27419354838709675</v>
      </c>
      <c r="X20" s="221">
        <v>0</v>
      </c>
      <c r="Y20" s="109">
        <f>X20/(T20+V20+X20)</f>
        <v>0</v>
      </c>
      <c r="Z20" s="156">
        <f>T20+V20+X20</f>
        <v>62</v>
      </c>
      <c r="AA20" s="7">
        <v>0</v>
      </c>
      <c r="AB20" s="157">
        <f t="shared" si="6"/>
        <v>0</v>
      </c>
      <c r="AC20" s="7">
        <v>0</v>
      </c>
      <c r="AD20" s="272">
        <f t="shared" si="7"/>
        <v>0</v>
      </c>
      <c r="AE20" s="233"/>
      <c r="AF20" s="7">
        <f>AE20-AG20</f>
        <v>0</v>
      </c>
      <c r="AG20" s="235"/>
      <c r="AH20" s="134" t="e">
        <f t="shared" si="10"/>
        <v>#DIV/0!</v>
      </c>
    </row>
    <row r="21" spans="1:34" s="129" customFormat="1" ht="15" customHeight="1">
      <c r="A21" s="434"/>
      <c r="B21" s="438"/>
      <c r="C21" s="130" t="s">
        <v>14</v>
      </c>
      <c r="D21" s="245">
        <v>188</v>
      </c>
      <c r="E21" s="105">
        <v>174</v>
      </c>
      <c r="F21" s="105">
        <v>186</v>
      </c>
      <c r="G21" s="105">
        <v>191</v>
      </c>
      <c r="H21" s="105">
        <v>0</v>
      </c>
      <c r="I21" s="105"/>
      <c r="J21" s="105">
        <v>0</v>
      </c>
      <c r="K21" s="246"/>
      <c r="L21" s="264">
        <v>124</v>
      </c>
      <c r="M21" s="106">
        <v>126</v>
      </c>
      <c r="N21" s="106">
        <v>186</v>
      </c>
      <c r="O21" s="106">
        <v>221</v>
      </c>
      <c r="P21" s="105">
        <v>0</v>
      </c>
      <c r="Q21" s="105"/>
      <c r="R21" s="105">
        <v>0</v>
      </c>
      <c r="S21" s="246"/>
      <c r="T21" s="258">
        <v>31</v>
      </c>
      <c r="U21" s="109">
        <f t="shared" si="0"/>
        <v>0.5</v>
      </c>
      <c r="V21" s="14">
        <v>31</v>
      </c>
      <c r="W21" s="109">
        <f t="shared" si="1"/>
        <v>0.5</v>
      </c>
      <c r="X21" s="221">
        <v>0</v>
      </c>
      <c r="Y21" s="109">
        <f t="shared" si="2"/>
        <v>0</v>
      </c>
      <c r="Z21" s="156">
        <f t="shared" si="5"/>
        <v>62</v>
      </c>
      <c r="AA21" s="7">
        <v>0</v>
      </c>
      <c r="AB21" s="157">
        <f t="shared" si="6"/>
        <v>0</v>
      </c>
      <c r="AC21" s="7">
        <v>0</v>
      </c>
      <c r="AD21" s="272">
        <f t="shared" si="7"/>
        <v>0</v>
      </c>
      <c r="AE21" s="233"/>
      <c r="AF21" s="158">
        <f t="shared" si="9"/>
        <v>0</v>
      </c>
      <c r="AG21" s="235"/>
      <c r="AH21" s="134" t="e">
        <f t="shared" si="10"/>
        <v>#DIV/0!</v>
      </c>
    </row>
    <row r="22" spans="1:34" s="129" customFormat="1" ht="15" customHeight="1">
      <c r="A22" s="434"/>
      <c r="B22" s="438"/>
      <c r="C22" s="130" t="s">
        <v>78</v>
      </c>
      <c r="D22" s="245">
        <v>139</v>
      </c>
      <c r="E22" s="105">
        <v>112</v>
      </c>
      <c r="F22" s="105">
        <v>93</v>
      </c>
      <c r="G22" s="105">
        <v>112</v>
      </c>
      <c r="H22" s="105">
        <v>0</v>
      </c>
      <c r="I22" s="105"/>
      <c r="J22" s="105">
        <v>0</v>
      </c>
      <c r="K22" s="246"/>
      <c r="L22" s="264">
        <v>93</v>
      </c>
      <c r="M22" s="106">
        <v>91</v>
      </c>
      <c r="N22" s="106">
        <v>62</v>
      </c>
      <c r="O22" s="106">
        <v>93</v>
      </c>
      <c r="P22" s="105">
        <v>0</v>
      </c>
      <c r="Q22" s="105"/>
      <c r="R22" s="105">
        <v>0</v>
      </c>
      <c r="S22" s="246"/>
      <c r="T22" s="258">
        <v>16</v>
      </c>
      <c r="U22" s="109">
        <f t="shared" si="0"/>
        <v>0.25806451612903225</v>
      </c>
      <c r="V22" s="14">
        <v>45</v>
      </c>
      <c r="W22" s="109">
        <f t="shared" si="1"/>
        <v>0.72580645161290325</v>
      </c>
      <c r="X22" s="221">
        <v>1</v>
      </c>
      <c r="Y22" s="109">
        <f t="shared" si="2"/>
        <v>1.6129032258064516E-2</v>
      </c>
      <c r="Z22" s="156">
        <f t="shared" si="5"/>
        <v>62</v>
      </c>
      <c r="AA22" s="7">
        <v>0</v>
      </c>
      <c r="AB22" s="157">
        <v>0</v>
      </c>
      <c r="AC22" s="7">
        <v>0</v>
      </c>
      <c r="AD22" s="272">
        <v>0</v>
      </c>
      <c r="AE22" s="233"/>
      <c r="AF22" s="158">
        <f t="shared" si="9"/>
        <v>0</v>
      </c>
      <c r="AG22" s="235"/>
      <c r="AH22" s="134" t="e">
        <f t="shared" si="10"/>
        <v>#DIV/0!</v>
      </c>
    </row>
    <row r="23" spans="1:34" s="129" customFormat="1" ht="15" customHeight="1">
      <c r="A23" s="434"/>
      <c r="B23" s="438"/>
      <c r="C23" s="130" t="s">
        <v>65</v>
      </c>
      <c r="D23" s="245">
        <v>178</v>
      </c>
      <c r="E23" s="105">
        <v>202</v>
      </c>
      <c r="F23" s="105">
        <v>186</v>
      </c>
      <c r="G23" s="105">
        <v>202</v>
      </c>
      <c r="H23" s="105">
        <v>0</v>
      </c>
      <c r="I23" s="105"/>
      <c r="J23" s="105">
        <v>0</v>
      </c>
      <c r="K23" s="246"/>
      <c r="L23" s="264">
        <v>155</v>
      </c>
      <c r="M23" s="106">
        <v>201</v>
      </c>
      <c r="N23" s="106">
        <v>186</v>
      </c>
      <c r="O23" s="106">
        <v>208</v>
      </c>
      <c r="P23" s="105">
        <v>0</v>
      </c>
      <c r="Q23" s="105"/>
      <c r="R23" s="105">
        <v>0</v>
      </c>
      <c r="S23" s="246"/>
      <c r="T23" s="258">
        <v>52</v>
      </c>
      <c r="U23" s="109">
        <f t="shared" si="0"/>
        <v>0.83870967741935487</v>
      </c>
      <c r="V23" s="14">
        <v>10</v>
      </c>
      <c r="W23" s="109">
        <f t="shared" si="1"/>
        <v>0.16129032258064516</v>
      </c>
      <c r="X23" s="221">
        <v>0</v>
      </c>
      <c r="Y23" s="109">
        <f t="shared" si="2"/>
        <v>0</v>
      </c>
      <c r="Z23" s="156">
        <f t="shared" si="5"/>
        <v>62</v>
      </c>
      <c r="AA23" s="7">
        <v>0</v>
      </c>
      <c r="AB23" s="157">
        <f t="shared" si="6"/>
        <v>0</v>
      </c>
      <c r="AC23" s="7">
        <v>0</v>
      </c>
      <c r="AD23" s="272">
        <f t="shared" si="7"/>
        <v>0</v>
      </c>
      <c r="AE23" s="233"/>
      <c r="AF23" s="7">
        <f t="shared" si="9"/>
        <v>0</v>
      </c>
      <c r="AG23" s="235"/>
      <c r="AH23" s="134" t="e">
        <f t="shared" si="10"/>
        <v>#DIV/0!</v>
      </c>
    </row>
    <row r="24" spans="1:34" s="135" customFormat="1" ht="15" customHeight="1" thickBot="1">
      <c r="A24" s="436"/>
      <c r="B24" s="439"/>
      <c r="C24" s="136" t="s">
        <v>11</v>
      </c>
      <c r="D24" s="253">
        <v>85</v>
      </c>
      <c r="E24" s="176">
        <v>93</v>
      </c>
      <c r="F24" s="176">
        <v>93</v>
      </c>
      <c r="G24" s="176">
        <v>107</v>
      </c>
      <c r="H24" s="176">
        <v>0</v>
      </c>
      <c r="I24" s="176"/>
      <c r="J24" s="176">
        <v>0</v>
      </c>
      <c r="K24" s="254"/>
      <c r="L24" s="265">
        <v>62</v>
      </c>
      <c r="M24" s="177">
        <v>82</v>
      </c>
      <c r="N24" s="177">
        <v>62</v>
      </c>
      <c r="O24" s="177">
        <v>71</v>
      </c>
      <c r="P24" s="176">
        <v>0</v>
      </c>
      <c r="Q24" s="176"/>
      <c r="R24" s="176">
        <v>0</v>
      </c>
      <c r="S24" s="254"/>
      <c r="T24" s="262">
        <v>17</v>
      </c>
      <c r="U24" s="199">
        <f>T24/(T24+V24+X24)</f>
        <v>0.27419354838709675</v>
      </c>
      <c r="V24" s="222">
        <v>45</v>
      </c>
      <c r="W24" s="199">
        <f>V24/(T24+V24+X24)</f>
        <v>0.72580645161290325</v>
      </c>
      <c r="X24" s="221">
        <v>0</v>
      </c>
      <c r="Y24" s="199">
        <f>X24/(T24+V24+X24)</f>
        <v>0</v>
      </c>
      <c r="Z24" s="200">
        <f>T24+V24+X24</f>
        <v>62</v>
      </c>
      <c r="AA24" s="171">
        <v>0</v>
      </c>
      <c r="AB24" s="201">
        <f>AA24/(T24+V24+X24)</f>
        <v>0</v>
      </c>
      <c r="AC24" s="171">
        <v>0</v>
      </c>
      <c r="AD24" s="273">
        <f>AC24/(T24+V24+X24)</f>
        <v>0</v>
      </c>
      <c r="AE24" s="275"/>
      <c r="AF24" s="276">
        <f>AE24-AG24</f>
        <v>0</v>
      </c>
      <c r="AG24" s="277"/>
      <c r="AH24" s="278" t="e">
        <f>AG24/AE24</f>
        <v>#DIV/0!</v>
      </c>
    </row>
    <row r="25" spans="1:34" ht="15" customHeight="1" thickBot="1">
      <c r="A25" s="440" t="s">
        <v>36</v>
      </c>
      <c r="B25" s="441"/>
      <c r="C25" s="442"/>
      <c r="D25" s="35">
        <f t="shared" ref="D25:T25" si="11">SUM(D4:D24)</f>
        <v>3454</v>
      </c>
      <c r="E25" s="37">
        <f t="shared" si="11"/>
        <v>3257</v>
      </c>
      <c r="F25" s="37">
        <f t="shared" si="11"/>
        <v>2441</v>
      </c>
      <c r="G25" s="218">
        <f t="shared" si="11"/>
        <v>2632</v>
      </c>
      <c r="H25" s="218">
        <f t="shared" si="11"/>
        <v>0</v>
      </c>
      <c r="I25" s="218">
        <f t="shared" si="11"/>
        <v>0</v>
      </c>
      <c r="J25" s="218">
        <f t="shared" si="11"/>
        <v>0</v>
      </c>
      <c r="K25" s="218">
        <f t="shared" si="11"/>
        <v>0</v>
      </c>
      <c r="L25" s="35">
        <f t="shared" si="11"/>
        <v>2510</v>
      </c>
      <c r="M25" s="37">
        <f t="shared" si="11"/>
        <v>2597</v>
      </c>
      <c r="N25" s="37">
        <f t="shared" si="11"/>
        <v>1903</v>
      </c>
      <c r="O25" s="37">
        <f t="shared" si="11"/>
        <v>2172</v>
      </c>
      <c r="P25" s="218">
        <f t="shared" si="11"/>
        <v>0</v>
      </c>
      <c r="Q25" s="37">
        <f t="shared" si="11"/>
        <v>0</v>
      </c>
      <c r="R25" s="218">
        <f t="shared" si="11"/>
        <v>0</v>
      </c>
      <c r="S25" s="217">
        <f t="shared" si="11"/>
        <v>0</v>
      </c>
      <c r="T25" s="239">
        <f t="shared" si="11"/>
        <v>705</v>
      </c>
      <c r="U25" s="39">
        <f>T25/(T25+V25+X25)</f>
        <v>0.66888045540796959</v>
      </c>
      <c r="V25" s="37">
        <f>SUM(V4:V24)</f>
        <v>347</v>
      </c>
      <c r="W25" s="39">
        <f>V25/(T25+V25+X25)</f>
        <v>0.32922201138519924</v>
      </c>
      <c r="X25" s="37">
        <f>SUM(X4:X24)</f>
        <v>2</v>
      </c>
      <c r="Y25" s="40">
        <f>X25/(T25+V25+X25)</f>
        <v>1.8975332068311196E-3</v>
      </c>
      <c r="Z25" s="220">
        <f t="shared" si="5"/>
        <v>1054</v>
      </c>
      <c r="AA25" s="42">
        <f>SUM(AA4:AA24)</f>
        <v>0</v>
      </c>
      <c r="AB25" s="34">
        <f>AA25/(T25+V25+X25)</f>
        <v>0</v>
      </c>
      <c r="AC25" s="42">
        <f>SUM(AC4:AC24)</f>
        <v>0</v>
      </c>
      <c r="AD25" s="34">
        <f>AC25/(T25+V25+X25)</f>
        <v>0</v>
      </c>
      <c r="AE25" s="279">
        <f>SUM(AE4:AE24)</f>
        <v>0</v>
      </c>
      <c r="AF25" s="280">
        <f>SUM(AF4:AF24)</f>
        <v>0</v>
      </c>
      <c r="AG25" s="281">
        <f>SUM(AG4:AG24)</f>
        <v>0</v>
      </c>
      <c r="AH25" s="282" t="e">
        <f>AG25/AE25</f>
        <v>#DIV/0!</v>
      </c>
    </row>
    <row r="26" spans="1:34" s="129" customFormat="1" ht="15" customHeight="1" thickBot="1">
      <c r="A26" s="443" t="s">
        <v>33</v>
      </c>
      <c r="B26" s="444"/>
      <c r="C26" s="138" t="s">
        <v>70</v>
      </c>
      <c r="D26" s="243">
        <v>177</v>
      </c>
      <c r="E26" s="159">
        <v>167</v>
      </c>
      <c r="F26" s="159">
        <v>152</v>
      </c>
      <c r="G26" s="159">
        <v>151</v>
      </c>
      <c r="H26" s="159">
        <v>0</v>
      </c>
      <c r="I26" s="159"/>
      <c r="J26" s="159">
        <v>0</v>
      </c>
      <c r="K26" s="244"/>
      <c r="L26" s="241">
        <v>133</v>
      </c>
      <c r="M26" s="153">
        <v>130</v>
      </c>
      <c r="N26" s="153">
        <v>103</v>
      </c>
      <c r="O26" s="153">
        <v>109</v>
      </c>
      <c r="P26" s="159">
        <v>0</v>
      </c>
      <c r="Q26" s="152"/>
      <c r="R26" s="159">
        <v>0</v>
      </c>
      <c r="S26" s="152"/>
      <c r="T26" s="202">
        <v>57</v>
      </c>
      <c r="U26" s="203">
        <f>T26/(T26+V26+X26)</f>
        <v>0.91935483870967738</v>
      </c>
      <c r="V26" s="204">
        <v>5</v>
      </c>
      <c r="W26" s="203">
        <f t="shared" ref="W26:W44" si="12">V26/(T26+V26+X26)</f>
        <v>8.0645161290322578E-2</v>
      </c>
      <c r="X26" s="223">
        <v>0</v>
      </c>
      <c r="Y26" s="205">
        <f t="shared" ref="Y26:Y44" si="13">X26/(T26+V26+X26)</f>
        <v>0</v>
      </c>
      <c r="Z26" s="206">
        <f t="shared" si="5"/>
        <v>62</v>
      </c>
      <c r="AA26" s="207">
        <v>0</v>
      </c>
      <c r="AB26" s="132">
        <f t="shared" ref="AB26:AB32" si="14">AA26/(T26+V26+X26)</f>
        <v>0</v>
      </c>
      <c r="AC26" s="208">
        <v>0</v>
      </c>
      <c r="AD26" s="132">
        <f t="shared" ref="AD26:AD32" si="15">AC26/(T26+V26+X26)</f>
        <v>0</v>
      </c>
      <c r="AE26" s="274"/>
      <c r="AF26" s="283">
        <f>AE26-AG26</f>
        <v>0</v>
      </c>
      <c r="AG26" s="228"/>
      <c r="AH26" s="128" t="e">
        <f t="shared" ref="AH26:AH32" si="16">AG26/AE26</f>
        <v>#DIV/0!</v>
      </c>
    </row>
    <row r="27" spans="1:34" s="129" customFormat="1" ht="15" customHeight="1" thickBot="1">
      <c r="A27" s="443"/>
      <c r="B27" s="444"/>
      <c r="C27" s="138" t="s">
        <v>17</v>
      </c>
      <c r="D27" s="245">
        <v>139</v>
      </c>
      <c r="E27" s="105">
        <v>112</v>
      </c>
      <c r="F27" s="105">
        <v>93</v>
      </c>
      <c r="G27" s="105">
        <v>83</v>
      </c>
      <c r="H27" s="105">
        <v>0</v>
      </c>
      <c r="I27" s="105"/>
      <c r="J27" s="105">
        <v>0</v>
      </c>
      <c r="K27" s="246"/>
      <c r="L27" s="240">
        <v>93</v>
      </c>
      <c r="M27" s="106">
        <v>92</v>
      </c>
      <c r="N27" s="106">
        <v>62</v>
      </c>
      <c r="O27" s="106">
        <v>80</v>
      </c>
      <c r="P27" s="105">
        <v>0</v>
      </c>
      <c r="Q27" s="105"/>
      <c r="R27" s="105">
        <v>0</v>
      </c>
      <c r="S27" s="105"/>
      <c r="T27" s="131">
        <v>35</v>
      </c>
      <c r="U27" s="139">
        <f t="shared" ref="U27:U44" si="17">T27/(T27+V27+X27)</f>
        <v>0.56451612903225812</v>
      </c>
      <c r="V27" s="14">
        <v>27</v>
      </c>
      <c r="W27" s="139">
        <f t="shared" si="12"/>
        <v>0.43548387096774194</v>
      </c>
      <c r="X27" s="221">
        <v>0</v>
      </c>
      <c r="Y27" s="140">
        <f t="shared" si="13"/>
        <v>0</v>
      </c>
      <c r="Z27" s="127">
        <f t="shared" si="5"/>
        <v>62</v>
      </c>
      <c r="AA27" s="225">
        <v>0</v>
      </c>
      <c r="AB27" s="132">
        <f t="shared" si="14"/>
        <v>0</v>
      </c>
      <c r="AC27" s="233">
        <v>0</v>
      </c>
      <c r="AD27" s="132">
        <f t="shared" si="15"/>
        <v>0</v>
      </c>
      <c r="AE27" s="233"/>
      <c r="AF27" s="7">
        <f>AE27-AG27</f>
        <v>0</v>
      </c>
      <c r="AG27" s="235"/>
      <c r="AH27" s="134" t="e">
        <f t="shared" si="16"/>
        <v>#DIV/0!</v>
      </c>
    </row>
    <row r="28" spans="1:34" s="129" customFormat="1" ht="15" customHeight="1" thickBot="1">
      <c r="A28" s="443"/>
      <c r="B28" s="444"/>
      <c r="C28" s="138" t="s">
        <v>18</v>
      </c>
      <c r="D28" s="245">
        <v>116</v>
      </c>
      <c r="E28" s="105">
        <v>126</v>
      </c>
      <c r="F28" s="105">
        <v>155</v>
      </c>
      <c r="G28" s="105">
        <v>124</v>
      </c>
      <c r="H28" s="105">
        <v>0</v>
      </c>
      <c r="I28" s="105"/>
      <c r="J28" s="105">
        <v>0</v>
      </c>
      <c r="K28" s="246"/>
      <c r="L28" s="240">
        <v>124</v>
      </c>
      <c r="M28" s="106">
        <v>114</v>
      </c>
      <c r="N28" s="106">
        <v>62</v>
      </c>
      <c r="O28" s="106">
        <v>68</v>
      </c>
      <c r="P28" s="105">
        <v>0</v>
      </c>
      <c r="Q28" s="105"/>
      <c r="R28" s="105">
        <v>0</v>
      </c>
      <c r="S28" s="105"/>
      <c r="T28" s="131">
        <v>46</v>
      </c>
      <c r="U28" s="139">
        <f t="shared" si="17"/>
        <v>0.74193548387096775</v>
      </c>
      <c r="V28" s="14">
        <v>15</v>
      </c>
      <c r="W28" s="139">
        <f t="shared" si="12"/>
        <v>0.24193548387096775</v>
      </c>
      <c r="X28" s="221">
        <v>1</v>
      </c>
      <c r="Y28" s="140">
        <f t="shared" si="13"/>
        <v>1.6129032258064516E-2</v>
      </c>
      <c r="Z28" s="127">
        <f t="shared" si="5"/>
        <v>62</v>
      </c>
      <c r="AA28" s="133">
        <v>0</v>
      </c>
      <c r="AB28" s="132">
        <f t="shared" si="14"/>
        <v>0</v>
      </c>
      <c r="AC28" s="233">
        <v>0</v>
      </c>
      <c r="AD28" s="132">
        <f t="shared" si="15"/>
        <v>0</v>
      </c>
      <c r="AE28" s="233"/>
      <c r="AF28" s="7">
        <f t="shared" ref="AF28:AF39" si="18">AE28-AG28</f>
        <v>0</v>
      </c>
      <c r="AG28" s="235"/>
      <c r="AH28" s="134" t="e">
        <f t="shared" si="16"/>
        <v>#DIV/0!</v>
      </c>
    </row>
    <row r="29" spans="1:34" s="129" customFormat="1" ht="15" customHeight="1" thickBot="1">
      <c r="A29" s="443"/>
      <c r="B29" s="444"/>
      <c r="C29" s="138" t="s">
        <v>19</v>
      </c>
      <c r="D29" s="245">
        <v>147</v>
      </c>
      <c r="E29" s="105">
        <v>151</v>
      </c>
      <c r="F29" s="105">
        <v>124</v>
      </c>
      <c r="G29" s="105">
        <v>130</v>
      </c>
      <c r="H29" s="105">
        <v>0</v>
      </c>
      <c r="I29" s="105"/>
      <c r="J29" s="105">
        <v>0</v>
      </c>
      <c r="K29" s="246"/>
      <c r="L29" s="240">
        <v>124</v>
      </c>
      <c r="M29" s="106">
        <v>122</v>
      </c>
      <c r="N29" s="106">
        <v>93</v>
      </c>
      <c r="O29" s="106">
        <v>103</v>
      </c>
      <c r="P29" s="105">
        <v>0</v>
      </c>
      <c r="Q29" s="105"/>
      <c r="R29" s="105">
        <v>0</v>
      </c>
      <c r="S29" s="105"/>
      <c r="T29" s="131">
        <v>13</v>
      </c>
      <c r="U29" s="139">
        <f t="shared" si="17"/>
        <v>0.20967741935483872</v>
      </c>
      <c r="V29" s="14">
        <v>49</v>
      </c>
      <c r="W29" s="139">
        <f t="shared" si="12"/>
        <v>0.79032258064516125</v>
      </c>
      <c r="X29" s="221">
        <v>0</v>
      </c>
      <c r="Y29" s="140">
        <f t="shared" si="13"/>
        <v>0</v>
      </c>
      <c r="Z29" s="127">
        <f t="shared" si="5"/>
        <v>62</v>
      </c>
      <c r="AA29" s="225">
        <v>0</v>
      </c>
      <c r="AB29" s="132">
        <f t="shared" si="14"/>
        <v>0</v>
      </c>
      <c r="AC29" s="233">
        <v>0</v>
      </c>
      <c r="AD29" s="132">
        <f t="shared" si="15"/>
        <v>0</v>
      </c>
      <c r="AE29" s="233"/>
      <c r="AF29" s="7">
        <f t="shared" si="18"/>
        <v>0</v>
      </c>
      <c r="AG29" s="235"/>
      <c r="AH29" s="134" t="e">
        <f t="shared" si="16"/>
        <v>#DIV/0!</v>
      </c>
    </row>
    <row r="30" spans="1:34" s="129" customFormat="1" ht="15" customHeight="1" thickBot="1">
      <c r="A30" s="443"/>
      <c r="B30" s="444"/>
      <c r="C30" s="138" t="s">
        <v>20</v>
      </c>
      <c r="D30" s="245">
        <v>85</v>
      </c>
      <c r="E30" s="105">
        <v>112</v>
      </c>
      <c r="F30" s="105">
        <v>93</v>
      </c>
      <c r="G30" s="105">
        <v>55</v>
      </c>
      <c r="H30" s="105">
        <v>0</v>
      </c>
      <c r="I30" s="105"/>
      <c r="J30" s="105">
        <v>0</v>
      </c>
      <c r="K30" s="246"/>
      <c r="L30" s="240">
        <v>93</v>
      </c>
      <c r="M30" s="106">
        <v>93</v>
      </c>
      <c r="N30" s="106">
        <v>31</v>
      </c>
      <c r="O30" s="106">
        <v>31</v>
      </c>
      <c r="P30" s="105">
        <v>0</v>
      </c>
      <c r="Q30" s="105"/>
      <c r="R30" s="105">
        <v>0</v>
      </c>
      <c r="S30" s="105"/>
      <c r="T30" s="131">
        <v>38</v>
      </c>
      <c r="U30" s="139">
        <f t="shared" si="17"/>
        <v>0.61290322580645162</v>
      </c>
      <c r="V30" s="14">
        <v>24</v>
      </c>
      <c r="W30" s="139">
        <f t="shared" si="12"/>
        <v>0.38709677419354838</v>
      </c>
      <c r="X30" s="221">
        <v>0</v>
      </c>
      <c r="Y30" s="140">
        <f t="shared" si="13"/>
        <v>0</v>
      </c>
      <c r="Z30" s="127">
        <f t="shared" si="5"/>
        <v>62</v>
      </c>
      <c r="AA30" s="225">
        <v>0</v>
      </c>
      <c r="AB30" s="132">
        <f t="shared" si="14"/>
        <v>0</v>
      </c>
      <c r="AC30" s="233">
        <v>0</v>
      </c>
      <c r="AD30" s="132">
        <f t="shared" si="15"/>
        <v>0</v>
      </c>
      <c r="AE30" s="233"/>
      <c r="AF30" s="7">
        <f t="shared" si="18"/>
        <v>0</v>
      </c>
      <c r="AG30" s="235"/>
      <c r="AH30" s="134" t="e">
        <f t="shared" si="16"/>
        <v>#DIV/0!</v>
      </c>
    </row>
    <row r="31" spans="1:34" s="129" customFormat="1" ht="15" customHeight="1" thickBot="1">
      <c r="A31" s="443"/>
      <c r="B31" s="444"/>
      <c r="C31" s="141" t="s">
        <v>21</v>
      </c>
      <c r="D31" s="245">
        <v>85</v>
      </c>
      <c r="E31" s="105">
        <v>79</v>
      </c>
      <c r="F31" s="105">
        <v>62</v>
      </c>
      <c r="G31" s="105">
        <v>83</v>
      </c>
      <c r="H31" s="105">
        <v>0</v>
      </c>
      <c r="I31" s="105"/>
      <c r="J31" s="105">
        <v>0</v>
      </c>
      <c r="K31" s="246"/>
      <c r="L31" s="240">
        <v>62</v>
      </c>
      <c r="M31" s="106">
        <v>62</v>
      </c>
      <c r="N31" s="106">
        <v>31</v>
      </c>
      <c r="O31" s="106">
        <v>50</v>
      </c>
      <c r="P31" s="105">
        <v>0</v>
      </c>
      <c r="Q31" s="105"/>
      <c r="R31" s="105">
        <v>0</v>
      </c>
      <c r="S31" s="105"/>
      <c r="T31" s="131">
        <v>26</v>
      </c>
      <c r="U31" s="139">
        <f t="shared" si="17"/>
        <v>0.41935483870967744</v>
      </c>
      <c r="V31" s="14">
        <v>36</v>
      </c>
      <c r="W31" s="139">
        <f t="shared" si="12"/>
        <v>0.58064516129032262</v>
      </c>
      <c r="X31" s="221">
        <v>0</v>
      </c>
      <c r="Y31" s="140">
        <f t="shared" si="13"/>
        <v>0</v>
      </c>
      <c r="Z31" s="127">
        <f t="shared" si="5"/>
        <v>62</v>
      </c>
      <c r="AA31" s="225">
        <v>0</v>
      </c>
      <c r="AB31" s="132">
        <f t="shared" si="14"/>
        <v>0</v>
      </c>
      <c r="AC31" s="233">
        <v>0</v>
      </c>
      <c r="AD31" s="132">
        <f t="shared" si="15"/>
        <v>0</v>
      </c>
      <c r="AE31" s="233"/>
      <c r="AF31" s="7">
        <f t="shared" si="18"/>
        <v>0</v>
      </c>
      <c r="AG31" s="235"/>
      <c r="AH31" s="134" t="e">
        <f t="shared" si="16"/>
        <v>#DIV/0!</v>
      </c>
    </row>
    <row r="32" spans="1:34" s="129" customFormat="1" ht="15" customHeight="1" thickBot="1">
      <c r="A32" s="443"/>
      <c r="B32" s="444"/>
      <c r="C32" s="141" t="s">
        <v>41</v>
      </c>
      <c r="D32" s="245">
        <v>425</v>
      </c>
      <c r="E32" s="105">
        <v>440</v>
      </c>
      <c r="F32" s="105">
        <v>41</v>
      </c>
      <c r="G32" s="105">
        <v>45</v>
      </c>
      <c r="H32" s="105">
        <v>0</v>
      </c>
      <c r="I32" s="105"/>
      <c r="J32" s="105">
        <v>0</v>
      </c>
      <c r="K32" s="246"/>
      <c r="L32" s="240">
        <v>424</v>
      </c>
      <c r="M32" s="106">
        <v>412</v>
      </c>
      <c r="N32" s="106">
        <v>30</v>
      </c>
      <c r="O32" s="106">
        <v>31</v>
      </c>
      <c r="P32" s="105">
        <v>0</v>
      </c>
      <c r="Q32" s="105"/>
      <c r="R32" s="105">
        <v>0</v>
      </c>
      <c r="S32" s="105"/>
      <c r="T32" s="131">
        <v>46</v>
      </c>
      <c r="U32" s="139">
        <f t="shared" si="17"/>
        <v>0.74193548387096775</v>
      </c>
      <c r="V32" s="14">
        <v>16</v>
      </c>
      <c r="W32" s="139">
        <f t="shared" si="12"/>
        <v>0.25806451612903225</v>
      </c>
      <c r="X32" s="221">
        <v>0</v>
      </c>
      <c r="Y32" s="140">
        <f t="shared" si="13"/>
        <v>0</v>
      </c>
      <c r="Z32" s="127">
        <f t="shared" si="5"/>
        <v>62</v>
      </c>
      <c r="AA32" s="225">
        <v>0</v>
      </c>
      <c r="AB32" s="132">
        <f t="shared" si="14"/>
        <v>0</v>
      </c>
      <c r="AC32" s="233">
        <v>0</v>
      </c>
      <c r="AD32" s="132">
        <f t="shared" si="15"/>
        <v>0</v>
      </c>
      <c r="AE32" s="233"/>
      <c r="AF32" s="7">
        <f t="shared" si="18"/>
        <v>0</v>
      </c>
      <c r="AG32" s="235"/>
      <c r="AH32" s="134" t="e">
        <f t="shared" si="16"/>
        <v>#DIV/0!</v>
      </c>
    </row>
    <row r="33" spans="1:34" ht="15" customHeight="1" thickBot="1">
      <c r="A33" s="443"/>
      <c r="B33" s="444"/>
      <c r="C33" s="141" t="s">
        <v>43</v>
      </c>
      <c r="D33" s="245">
        <v>31</v>
      </c>
      <c r="E33" s="105">
        <v>53</v>
      </c>
      <c r="F33" s="105">
        <v>30</v>
      </c>
      <c r="G33" s="105">
        <v>17</v>
      </c>
      <c r="H33" s="105">
        <v>0</v>
      </c>
      <c r="I33" s="105"/>
      <c r="J33" s="105">
        <v>0</v>
      </c>
      <c r="K33" s="246"/>
      <c r="L33" s="240">
        <v>31</v>
      </c>
      <c r="M33" s="106">
        <v>34</v>
      </c>
      <c r="N33" s="106">
        <v>31</v>
      </c>
      <c r="O33" s="106">
        <v>30</v>
      </c>
      <c r="P33" s="105">
        <v>0</v>
      </c>
      <c r="Q33" s="105"/>
      <c r="R33" s="105">
        <v>0</v>
      </c>
      <c r="S33" s="105"/>
      <c r="T33" s="12"/>
      <c r="U33" s="10" t="e">
        <f t="shared" si="17"/>
        <v>#DIV/0!</v>
      </c>
      <c r="V33" s="13"/>
      <c r="W33" s="16" t="e">
        <f t="shared" si="12"/>
        <v>#DIV/0!</v>
      </c>
      <c r="X33" s="222">
        <v>0</v>
      </c>
      <c r="Y33" s="17" t="e">
        <f t="shared" si="13"/>
        <v>#DIV/0!</v>
      </c>
      <c r="Z33" s="122">
        <f t="shared" si="5"/>
        <v>0</v>
      </c>
      <c r="AA33" s="104" t="s">
        <v>48</v>
      </c>
      <c r="AB33" s="30" t="s">
        <v>48</v>
      </c>
      <c r="AC33" s="15" t="s">
        <v>48</v>
      </c>
      <c r="AD33" s="30" t="s">
        <v>48</v>
      </c>
      <c r="AE33" s="232" t="s">
        <v>48</v>
      </c>
      <c r="AF33" s="4" t="s">
        <v>48</v>
      </c>
      <c r="AG33" s="234" t="s">
        <v>48</v>
      </c>
      <c r="AH33" s="43" t="s">
        <v>48</v>
      </c>
    </row>
    <row r="34" spans="1:34" s="129" customFormat="1" ht="15" customHeight="1" thickBot="1">
      <c r="A34" s="445"/>
      <c r="B34" s="446"/>
      <c r="C34" s="141" t="s">
        <v>26</v>
      </c>
      <c r="D34" s="255">
        <v>116</v>
      </c>
      <c r="E34" s="197">
        <v>132</v>
      </c>
      <c r="F34" s="197">
        <v>124</v>
      </c>
      <c r="G34" s="197">
        <v>110</v>
      </c>
      <c r="H34" s="197">
        <v>0</v>
      </c>
      <c r="I34" s="197"/>
      <c r="J34" s="197">
        <v>0</v>
      </c>
      <c r="K34" s="266"/>
      <c r="L34" s="250">
        <v>93</v>
      </c>
      <c r="M34" s="198">
        <v>108</v>
      </c>
      <c r="N34" s="198">
        <v>62</v>
      </c>
      <c r="O34" s="198">
        <v>75</v>
      </c>
      <c r="P34" s="197">
        <v>0</v>
      </c>
      <c r="Q34" s="197"/>
      <c r="R34" s="197">
        <v>0</v>
      </c>
      <c r="S34" s="197"/>
      <c r="T34" s="209">
        <v>32</v>
      </c>
      <c r="U34" s="210">
        <f t="shared" si="17"/>
        <v>0.5161290322580645</v>
      </c>
      <c r="V34" s="224">
        <v>30</v>
      </c>
      <c r="W34" s="210">
        <f t="shared" si="12"/>
        <v>0.4838709677419355</v>
      </c>
      <c r="X34" s="224">
        <v>0</v>
      </c>
      <c r="Y34" s="212">
        <f t="shared" si="13"/>
        <v>0</v>
      </c>
      <c r="Z34" s="213">
        <f t="shared" si="5"/>
        <v>62</v>
      </c>
      <c r="AA34" s="104">
        <v>0</v>
      </c>
      <c r="AB34" s="214">
        <f t="shared" ref="AB34" si="19">AA34/(T34+V34+X34)</f>
        <v>0</v>
      </c>
      <c r="AC34" s="215">
        <v>0</v>
      </c>
      <c r="AD34" s="214">
        <f t="shared" ref="AD34" si="20">AC34/(T34+V34+X34)</f>
        <v>0</v>
      </c>
      <c r="AE34" s="137"/>
      <c r="AF34" s="276">
        <f t="shared" si="18"/>
        <v>0</v>
      </c>
      <c r="AG34" s="142"/>
      <c r="AH34" s="284" t="e">
        <f t="shared" ref="AH34" si="21">AG34/AE34</f>
        <v>#DIV/0!</v>
      </c>
    </row>
    <row r="35" spans="1:34" ht="15" customHeight="1" thickBot="1">
      <c r="A35" s="447" t="s">
        <v>36</v>
      </c>
      <c r="B35" s="448"/>
      <c r="C35" s="449"/>
      <c r="D35" s="35">
        <f t="shared" ref="D35:K35" si="22">SUM(D26:D34)</f>
        <v>1321</v>
      </c>
      <c r="E35" s="36">
        <f t="shared" si="22"/>
        <v>1372</v>
      </c>
      <c r="F35" s="37">
        <f t="shared" si="22"/>
        <v>874</v>
      </c>
      <c r="G35" s="37">
        <f t="shared" si="22"/>
        <v>798</v>
      </c>
      <c r="H35" s="37">
        <f t="shared" si="22"/>
        <v>0</v>
      </c>
      <c r="I35" s="37">
        <f t="shared" si="22"/>
        <v>0</v>
      </c>
      <c r="J35" s="37">
        <f t="shared" si="22"/>
        <v>0</v>
      </c>
      <c r="K35" s="217">
        <f t="shared" si="22"/>
        <v>0</v>
      </c>
      <c r="L35" s="239">
        <f>SUM(L26:L34)</f>
        <v>1177</v>
      </c>
      <c r="M35" s="36">
        <f>SUM(M26:M34)</f>
        <v>1167</v>
      </c>
      <c r="N35" s="37">
        <f>SUM(N26:N34)</f>
        <v>505</v>
      </c>
      <c r="O35" s="36">
        <f>SUM(O26:O34)</f>
        <v>577</v>
      </c>
      <c r="P35" s="37">
        <f t="shared" ref="P35:S35" si="23">SUM(P26:P34)</f>
        <v>0</v>
      </c>
      <c r="Q35" s="36">
        <f t="shared" si="23"/>
        <v>0</v>
      </c>
      <c r="R35" s="37">
        <f t="shared" si="23"/>
        <v>0</v>
      </c>
      <c r="S35" s="219">
        <f t="shared" si="23"/>
        <v>0</v>
      </c>
      <c r="T35" s="239">
        <f>SUM(T26:T34)</f>
        <v>293</v>
      </c>
      <c r="U35" s="39">
        <f>T35/(T35+V35+X35)</f>
        <v>0.59072580645161288</v>
      </c>
      <c r="V35" s="37">
        <f>SUM(V26:V34)</f>
        <v>202</v>
      </c>
      <c r="W35" s="39">
        <f>V35/(T35+V35+X35)</f>
        <v>0.40725806451612906</v>
      </c>
      <c r="X35" s="37">
        <f>SUM(X26:X34)</f>
        <v>1</v>
      </c>
      <c r="Y35" s="40">
        <f>X35/(T35+V35+X35)</f>
        <v>2.0161290322580645E-3</v>
      </c>
      <c r="Z35" s="220">
        <f t="shared" si="5"/>
        <v>496</v>
      </c>
      <c r="AA35" s="42">
        <f>SUM(AA26:AA34)</f>
        <v>0</v>
      </c>
      <c r="AB35" s="34">
        <f>AA35/(T35+V35+X35)</f>
        <v>0</v>
      </c>
      <c r="AC35" s="42">
        <f>SUM(AC26:AC34)</f>
        <v>0</v>
      </c>
      <c r="AD35" s="34">
        <f>AC35/(T35+V35+X35)</f>
        <v>0</v>
      </c>
      <c r="AE35" s="285">
        <f>SUM(AE26:AE34)</f>
        <v>0</v>
      </c>
      <c r="AF35" s="286">
        <f>SUM(AF26:AF34)</f>
        <v>0</v>
      </c>
      <c r="AG35" s="286">
        <f>SUM(AG26:AG34)</f>
        <v>0</v>
      </c>
      <c r="AH35" s="282" t="e">
        <f>AG35/AE35</f>
        <v>#DIV/0!</v>
      </c>
    </row>
    <row r="36" spans="1:34" s="129" customFormat="1" ht="15" customHeight="1" thickBot="1">
      <c r="A36" s="408" t="s">
        <v>44</v>
      </c>
      <c r="B36" s="410" t="s">
        <v>34</v>
      </c>
      <c r="C36" s="123" t="s">
        <v>22</v>
      </c>
      <c r="D36" s="243">
        <v>142</v>
      </c>
      <c r="E36" s="159">
        <v>133</v>
      </c>
      <c r="F36" s="159">
        <v>31</v>
      </c>
      <c r="G36" s="159">
        <v>30</v>
      </c>
      <c r="H36" s="159">
        <v>0</v>
      </c>
      <c r="I36" s="159"/>
      <c r="J36" s="159">
        <v>0</v>
      </c>
      <c r="K36" s="244"/>
      <c r="L36" s="241">
        <v>93</v>
      </c>
      <c r="M36" s="153">
        <v>94</v>
      </c>
      <c r="N36" s="153">
        <v>31</v>
      </c>
      <c r="O36" s="153">
        <v>33</v>
      </c>
      <c r="P36" s="159">
        <v>0</v>
      </c>
      <c r="Q36" s="152"/>
      <c r="R36" s="159">
        <v>0</v>
      </c>
      <c r="S36" s="152"/>
      <c r="T36" s="202">
        <v>52</v>
      </c>
      <c r="U36" s="203">
        <f t="shared" si="17"/>
        <v>0.83870967741935487</v>
      </c>
      <c r="V36" s="204">
        <v>10</v>
      </c>
      <c r="W36" s="203">
        <f t="shared" si="12"/>
        <v>0.16129032258064516</v>
      </c>
      <c r="X36" s="204">
        <v>0</v>
      </c>
      <c r="Y36" s="205">
        <f t="shared" si="13"/>
        <v>0</v>
      </c>
      <c r="Z36" s="206">
        <f t="shared" si="5"/>
        <v>62</v>
      </c>
      <c r="AA36" s="216">
        <v>0</v>
      </c>
      <c r="AB36" s="132">
        <f t="shared" ref="AB36:AB39" si="24">AA36/(T36+V36+X36)</f>
        <v>0</v>
      </c>
      <c r="AC36" s="208">
        <v>0</v>
      </c>
      <c r="AD36" s="132">
        <f t="shared" ref="AD36:AD39" si="25">AC36/(T36+V36+X36)</f>
        <v>0</v>
      </c>
      <c r="AE36" s="274"/>
      <c r="AF36" s="143">
        <f t="shared" si="18"/>
        <v>0</v>
      </c>
      <c r="AG36" s="228"/>
      <c r="AH36" s="128" t="e">
        <f t="shared" ref="AH36:AH39" si="26">AG36/AE36</f>
        <v>#DIV/0!</v>
      </c>
    </row>
    <row r="37" spans="1:34" ht="15" customHeight="1" thickBot="1">
      <c r="A37" s="409"/>
      <c r="B37" s="411"/>
      <c r="C37" s="130" t="s">
        <v>23</v>
      </c>
      <c r="D37" s="245">
        <v>211</v>
      </c>
      <c r="E37" s="105">
        <v>180</v>
      </c>
      <c r="F37" s="105">
        <v>46</v>
      </c>
      <c r="G37" s="105">
        <v>35</v>
      </c>
      <c r="H37" s="105">
        <v>0</v>
      </c>
      <c r="I37" s="105"/>
      <c r="J37" s="105">
        <v>0</v>
      </c>
      <c r="K37" s="246"/>
      <c r="L37" s="240">
        <v>157</v>
      </c>
      <c r="M37" s="106">
        <v>159</v>
      </c>
      <c r="N37" s="106">
        <v>47</v>
      </c>
      <c r="O37" s="106">
        <v>29</v>
      </c>
      <c r="P37" s="105">
        <v>0</v>
      </c>
      <c r="Q37" s="105"/>
      <c r="R37" s="105">
        <v>0</v>
      </c>
      <c r="S37" s="105"/>
      <c r="T37" s="8"/>
      <c r="U37" s="10" t="e">
        <f t="shared" si="17"/>
        <v>#DIV/0!</v>
      </c>
      <c r="V37" s="9"/>
      <c r="W37" s="10" t="e">
        <f t="shared" si="12"/>
        <v>#DIV/0!</v>
      </c>
      <c r="X37" s="9">
        <v>0</v>
      </c>
      <c r="Y37" s="11" t="e">
        <f t="shared" si="13"/>
        <v>#DIV/0!</v>
      </c>
      <c r="Z37" s="122">
        <f t="shared" si="5"/>
        <v>0</v>
      </c>
      <c r="AA37" s="225">
        <v>0</v>
      </c>
      <c r="AB37" s="31" t="e">
        <f t="shared" si="24"/>
        <v>#DIV/0!</v>
      </c>
      <c r="AC37" s="233">
        <v>0</v>
      </c>
      <c r="AD37" s="31" t="e">
        <f t="shared" si="25"/>
        <v>#DIV/0!</v>
      </c>
      <c r="AE37" s="233"/>
      <c r="AF37" s="4">
        <f t="shared" si="18"/>
        <v>0</v>
      </c>
      <c r="AG37" s="234"/>
      <c r="AH37" s="33" t="e">
        <f t="shared" si="26"/>
        <v>#DIV/0!</v>
      </c>
    </row>
    <row r="38" spans="1:34" ht="15" customHeight="1" thickBot="1">
      <c r="A38" s="409"/>
      <c r="B38" s="411"/>
      <c r="C38" s="130" t="s">
        <v>24</v>
      </c>
      <c r="D38" s="245">
        <v>91</v>
      </c>
      <c r="E38" s="105">
        <v>83</v>
      </c>
      <c r="F38" s="105">
        <v>9</v>
      </c>
      <c r="G38" s="105">
        <v>8</v>
      </c>
      <c r="H38" s="105">
        <v>0</v>
      </c>
      <c r="I38" s="105"/>
      <c r="J38" s="105">
        <v>0</v>
      </c>
      <c r="K38" s="246"/>
      <c r="L38" s="292">
        <v>0</v>
      </c>
      <c r="M38" s="292">
        <v>0</v>
      </c>
      <c r="N38" s="292">
        <v>0</v>
      </c>
      <c r="O38" s="292">
        <v>0</v>
      </c>
      <c r="P38" s="105">
        <v>0</v>
      </c>
      <c r="Q38" s="105"/>
      <c r="R38" s="105">
        <v>0</v>
      </c>
      <c r="S38" s="105"/>
      <c r="T38" s="8"/>
      <c r="U38" s="10" t="e">
        <f t="shared" si="17"/>
        <v>#DIV/0!</v>
      </c>
      <c r="V38" s="9"/>
      <c r="W38" s="10" t="e">
        <f t="shared" si="12"/>
        <v>#DIV/0!</v>
      </c>
      <c r="X38" s="9">
        <v>0</v>
      </c>
      <c r="Y38" s="11" t="e">
        <f t="shared" si="13"/>
        <v>#DIV/0!</v>
      </c>
      <c r="Z38" s="122">
        <f t="shared" si="5"/>
        <v>0</v>
      </c>
      <c r="AA38" s="2">
        <v>0</v>
      </c>
      <c r="AB38" s="31" t="e">
        <f t="shared" si="24"/>
        <v>#DIV/0!</v>
      </c>
      <c r="AC38" s="232">
        <v>0</v>
      </c>
      <c r="AD38" s="31" t="e">
        <f t="shared" si="25"/>
        <v>#DIV/0!</v>
      </c>
      <c r="AE38" s="233"/>
      <c r="AF38" s="4">
        <f t="shared" si="18"/>
        <v>0</v>
      </c>
      <c r="AG38" s="234"/>
      <c r="AH38" s="33" t="e">
        <f t="shared" si="26"/>
        <v>#DIV/0!</v>
      </c>
    </row>
    <row r="39" spans="1:34" s="129" customFormat="1" ht="15" customHeight="1" thickBot="1">
      <c r="A39" s="409"/>
      <c r="B39" s="411"/>
      <c r="C39" s="130" t="s">
        <v>71</v>
      </c>
      <c r="D39" s="245">
        <v>188</v>
      </c>
      <c r="E39" s="105">
        <v>249</v>
      </c>
      <c r="F39" s="105">
        <v>68</v>
      </c>
      <c r="G39" s="105">
        <v>73</v>
      </c>
      <c r="H39" s="105">
        <v>0</v>
      </c>
      <c r="I39" s="105"/>
      <c r="J39" s="105">
        <v>0</v>
      </c>
      <c r="K39" s="246"/>
      <c r="L39" s="240">
        <v>170</v>
      </c>
      <c r="M39" s="106">
        <v>182</v>
      </c>
      <c r="N39" s="106">
        <v>13</v>
      </c>
      <c r="O39" s="106">
        <v>13</v>
      </c>
      <c r="P39" s="105">
        <v>0</v>
      </c>
      <c r="Q39" s="105"/>
      <c r="R39" s="105">
        <v>0</v>
      </c>
      <c r="S39" s="105"/>
      <c r="T39" s="131">
        <v>38</v>
      </c>
      <c r="U39" s="139">
        <f t="shared" si="17"/>
        <v>0.61290322580645162</v>
      </c>
      <c r="V39" s="14">
        <v>24</v>
      </c>
      <c r="W39" s="139">
        <f t="shared" si="12"/>
        <v>0.38709677419354838</v>
      </c>
      <c r="X39" s="221">
        <v>0</v>
      </c>
      <c r="Y39" s="140">
        <f t="shared" si="13"/>
        <v>0</v>
      </c>
      <c r="Z39" s="127">
        <f t="shared" si="5"/>
        <v>62</v>
      </c>
      <c r="AA39" s="225">
        <v>0</v>
      </c>
      <c r="AB39" s="132">
        <f t="shared" si="24"/>
        <v>0</v>
      </c>
      <c r="AC39" s="233">
        <v>0</v>
      </c>
      <c r="AD39" s="132">
        <f t="shared" si="25"/>
        <v>0</v>
      </c>
      <c r="AE39" s="233"/>
      <c r="AF39" s="7">
        <f t="shared" si="18"/>
        <v>0</v>
      </c>
      <c r="AG39" s="235"/>
      <c r="AH39" s="134" t="e">
        <f t="shared" si="26"/>
        <v>#DIV/0!</v>
      </c>
    </row>
    <row r="40" spans="1:34" ht="15" customHeight="1" thickBot="1">
      <c r="A40" s="409"/>
      <c r="B40" s="412"/>
      <c r="C40" s="136" t="s">
        <v>25</v>
      </c>
      <c r="D40" s="253">
        <v>17</v>
      </c>
      <c r="E40" s="176">
        <v>18</v>
      </c>
      <c r="F40" s="176">
        <v>0</v>
      </c>
      <c r="G40" s="176">
        <v>23</v>
      </c>
      <c r="H40" s="176">
        <v>0</v>
      </c>
      <c r="I40" s="176"/>
      <c r="J40" s="176">
        <v>0</v>
      </c>
      <c r="K40" s="254"/>
      <c r="L40" s="256">
        <v>22</v>
      </c>
      <c r="M40" s="177">
        <v>18</v>
      </c>
      <c r="N40" s="177">
        <v>0</v>
      </c>
      <c r="O40" s="177">
        <v>27</v>
      </c>
      <c r="P40" s="176">
        <v>0</v>
      </c>
      <c r="Q40" s="176"/>
      <c r="R40" s="176">
        <v>0</v>
      </c>
      <c r="S40" s="176"/>
      <c r="T40" s="189">
        <v>48</v>
      </c>
      <c r="U40" s="190">
        <f t="shared" si="17"/>
        <v>0.84210526315789469</v>
      </c>
      <c r="V40" s="191">
        <v>9</v>
      </c>
      <c r="W40" s="190">
        <f t="shared" si="12"/>
        <v>0.15789473684210525</v>
      </c>
      <c r="X40" s="191">
        <v>0</v>
      </c>
      <c r="Y40" s="192">
        <f t="shared" si="13"/>
        <v>0</v>
      </c>
      <c r="Z40" s="193">
        <f t="shared" si="5"/>
        <v>57</v>
      </c>
      <c r="AA40" s="194" t="s">
        <v>48</v>
      </c>
      <c r="AB40" s="195" t="s">
        <v>48</v>
      </c>
      <c r="AC40" s="111" t="s">
        <v>48</v>
      </c>
      <c r="AD40" s="195" t="s">
        <v>48</v>
      </c>
      <c r="AE40" s="137" t="s">
        <v>48</v>
      </c>
      <c r="AF40" s="196" t="s">
        <v>48</v>
      </c>
      <c r="AG40" s="142" t="s">
        <v>48</v>
      </c>
      <c r="AH40" s="114" t="s">
        <v>48</v>
      </c>
    </row>
    <row r="41" spans="1:34" ht="15" customHeight="1" thickBot="1">
      <c r="A41" s="409"/>
      <c r="B41" s="413" t="s">
        <v>35</v>
      </c>
      <c r="C41" s="178" t="s">
        <v>27</v>
      </c>
      <c r="D41" s="243">
        <v>301</v>
      </c>
      <c r="E41" s="159">
        <v>288</v>
      </c>
      <c r="F41" s="159">
        <v>62</v>
      </c>
      <c r="G41" s="159">
        <v>52</v>
      </c>
      <c r="H41" s="159">
        <v>0</v>
      </c>
      <c r="I41" s="159"/>
      <c r="J41" s="159">
        <v>0</v>
      </c>
      <c r="K41" s="244"/>
      <c r="L41" s="241">
        <v>279</v>
      </c>
      <c r="M41" s="153">
        <v>272</v>
      </c>
      <c r="N41" s="153">
        <v>62</v>
      </c>
      <c r="O41" s="153">
        <v>62</v>
      </c>
      <c r="P41" s="159">
        <v>0</v>
      </c>
      <c r="Q41" s="152"/>
      <c r="R41" s="159">
        <v>0</v>
      </c>
      <c r="S41" s="152"/>
      <c r="T41" s="179"/>
      <c r="U41" s="180" t="e">
        <f t="shared" si="17"/>
        <v>#DIV/0!</v>
      </c>
      <c r="V41" s="181"/>
      <c r="W41" s="180" t="e">
        <f t="shared" si="12"/>
        <v>#DIV/0!</v>
      </c>
      <c r="X41" s="287">
        <v>0</v>
      </c>
      <c r="Y41" s="182" t="e">
        <f t="shared" si="13"/>
        <v>#DIV/0!</v>
      </c>
      <c r="Z41" s="173">
        <f t="shared" si="5"/>
        <v>0</v>
      </c>
      <c r="AA41" s="183" t="s">
        <v>48</v>
      </c>
      <c r="AB41" s="30" t="s">
        <v>48</v>
      </c>
      <c r="AC41" s="184" t="s">
        <v>48</v>
      </c>
      <c r="AD41" s="185" t="s">
        <v>48</v>
      </c>
      <c r="AE41" s="184" t="s">
        <v>48</v>
      </c>
      <c r="AF41" s="186" t="s">
        <v>48</v>
      </c>
      <c r="AG41" s="187" t="s">
        <v>48</v>
      </c>
      <c r="AH41" s="188" t="s">
        <v>48</v>
      </c>
    </row>
    <row r="42" spans="1:34" ht="15" customHeight="1" thickBot="1">
      <c r="A42" s="409"/>
      <c r="B42" s="413"/>
      <c r="C42" s="144" t="s">
        <v>28</v>
      </c>
      <c r="D42" s="245">
        <v>92</v>
      </c>
      <c r="E42" s="105">
        <v>87</v>
      </c>
      <c r="F42" s="105">
        <v>31</v>
      </c>
      <c r="G42" s="105">
        <v>26</v>
      </c>
      <c r="H42" s="105">
        <v>0</v>
      </c>
      <c r="I42" s="105"/>
      <c r="J42" s="105">
        <v>0</v>
      </c>
      <c r="K42" s="246"/>
      <c r="L42" s="240">
        <v>93</v>
      </c>
      <c r="M42" s="106">
        <v>87</v>
      </c>
      <c r="N42" s="106">
        <v>31</v>
      </c>
      <c r="O42" s="106">
        <v>30</v>
      </c>
      <c r="P42" s="105">
        <v>0</v>
      </c>
      <c r="Q42" s="105"/>
      <c r="R42" s="105">
        <v>0</v>
      </c>
      <c r="S42" s="105"/>
      <c r="T42" s="8"/>
      <c r="U42" s="18" t="e">
        <f t="shared" si="17"/>
        <v>#DIV/0!</v>
      </c>
      <c r="V42" s="9"/>
      <c r="W42" s="18" t="e">
        <f t="shared" si="12"/>
        <v>#DIV/0!</v>
      </c>
      <c r="X42" s="9">
        <v>0</v>
      </c>
      <c r="Y42" s="19" t="e">
        <f t="shared" si="13"/>
        <v>#DIV/0!</v>
      </c>
      <c r="Z42" s="122">
        <f t="shared" si="5"/>
        <v>0</v>
      </c>
      <c r="AA42" s="2" t="s">
        <v>48</v>
      </c>
      <c r="AB42" s="31" t="s">
        <v>48</v>
      </c>
      <c r="AC42" s="232" t="s">
        <v>48</v>
      </c>
      <c r="AD42" s="44" t="s">
        <v>48</v>
      </c>
      <c r="AE42" s="232" t="s">
        <v>48</v>
      </c>
      <c r="AF42" s="4" t="s">
        <v>48</v>
      </c>
      <c r="AG42" s="234" t="s">
        <v>48</v>
      </c>
      <c r="AH42" s="43" t="s">
        <v>48</v>
      </c>
    </row>
    <row r="43" spans="1:34" ht="15" customHeight="1" thickBot="1">
      <c r="A43" s="409"/>
      <c r="B43" s="413"/>
      <c r="C43" s="144" t="s">
        <v>29</v>
      </c>
      <c r="D43" s="245">
        <v>62</v>
      </c>
      <c r="E43" s="105">
        <v>62</v>
      </c>
      <c r="F43" s="105">
        <v>31</v>
      </c>
      <c r="G43" s="105">
        <v>26</v>
      </c>
      <c r="H43" s="105">
        <v>0</v>
      </c>
      <c r="I43" s="105"/>
      <c r="J43" s="105">
        <v>0</v>
      </c>
      <c r="K43" s="246"/>
      <c r="L43" s="240">
        <v>62</v>
      </c>
      <c r="M43" s="106">
        <v>62</v>
      </c>
      <c r="N43" s="106">
        <v>31</v>
      </c>
      <c r="O43" s="106">
        <v>29</v>
      </c>
      <c r="P43" s="105">
        <v>0</v>
      </c>
      <c r="Q43" s="105"/>
      <c r="R43" s="105">
        <v>0</v>
      </c>
      <c r="S43" s="105"/>
      <c r="T43" s="8"/>
      <c r="U43" s="18" t="e">
        <f t="shared" si="17"/>
        <v>#DIV/0!</v>
      </c>
      <c r="V43" s="9"/>
      <c r="W43" s="18" t="e">
        <f t="shared" si="12"/>
        <v>#DIV/0!</v>
      </c>
      <c r="X43" s="9">
        <v>0</v>
      </c>
      <c r="Y43" s="19" t="e">
        <f t="shared" si="13"/>
        <v>#DIV/0!</v>
      </c>
      <c r="Z43" s="122">
        <f t="shared" si="5"/>
        <v>0</v>
      </c>
      <c r="AA43" s="2" t="s">
        <v>48</v>
      </c>
      <c r="AB43" s="31" t="s">
        <v>48</v>
      </c>
      <c r="AC43" s="232" t="s">
        <v>48</v>
      </c>
      <c r="AD43" s="44" t="s">
        <v>48</v>
      </c>
      <c r="AE43" s="232" t="s">
        <v>48</v>
      </c>
      <c r="AF43" s="4" t="s">
        <v>48</v>
      </c>
      <c r="AG43" s="234" t="s">
        <v>48</v>
      </c>
      <c r="AH43" s="43" t="s">
        <v>48</v>
      </c>
    </row>
    <row r="44" spans="1:34" ht="15" customHeight="1" thickBot="1">
      <c r="A44" s="409"/>
      <c r="B44" s="413"/>
      <c r="C44" s="145" t="s">
        <v>30</v>
      </c>
      <c r="D44" s="253">
        <v>124</v>
      </c>
      <c r="E44" s="176">
        <v>142</v>
      </c>
      <c r="F44" s="176">
        <v>124</v>
      </c>
      <c r="G44" s="176">
        <v>82</v>
      </c>
      <c r="H44" s="176">
        <v>0</v>
      </c>
      <c r="I44" s="176"/>
      <c r="J44" s="176">
        <v>0</v>
      </c>
      <c r="K44" s="254"/>
      <c r="L44" s="240">
        <v>93</v>
      </c>
      <c r="M44" s="106">
        <v>91</v>
      </c>
      <c r="N44" s="106">
        <v>124</v>
      </c>
      <c r="O44" s="106">
        <v>101</v>
      </c>
      <c r="P44" s="176">
        <v>0</v>
      </c>
      <c r="Q44" s="105"/>
      <c r="R44" s="176">
        <v>0</v>
      </c>
      <c r="S44" s="105"/>
      <c r="T44" s="8"/>
      <c r="U44" s="18" t="e">
        <f t="shared" si="17"/>
        <v>#DIV/0!</v>
      </c>
      <c r="V44" s="9"/>
      <c r="W44" s="18" t="e">
        <f t="shared" si="12"/>
        <v>#DIV/0!</v>
      </c>
      <c r="X44" s="9">
        <v>0</v>
      </c>
      <c r="Y44" s="19" t="e">
        <f t="shared" si="13"/>
        <v>#DIV/0!</v>
      </c>
      <c r="Z44" s="122">
        <f t="shared" si="5"/>
        <v>0</v>
      </c>
      <c r="AA44" s="2" t="s">
        <v>48</v>
      </c>
      <c r="AB44" s="31" t="s">
        <v>48</v>
      </c>
      <c r="AC44" s="232" t="s">
        <v>48</v>
      </c>
      <c r="AD44" s="44" t="s">
        <v>48</v>
      </c>
      <c r="AE44" s="111" t="s">
        <v>48</v>
      </c>
      <c r="AF44" s="112" t="s">
        <v>48</v>
      </c>
      <c r="AG44" s="113" t="s">
        <v>48</v>
      </c>
      <c r="AH44" s="114" t="s">
        <v>48</v>
      </c>
    </row>
    <row r="45" spans="1:34" ht="15.75" thickBot="1">
      <c r="A45" s="393" t="s">
        <v>36</v>
      </c>
      <c r="B45" s="394"/>
      <c r="C45" s="395"/>
      <c r="D45" s="45">
        <f t="shared" ref="D45:K45" si="27">SUM(D36:D44)</f>
        <v>1228</v>
      </c>
      <c r="E45" s="36">
        <f t="shared" si="27"/>
        <v>1242</v>
      </c>
      <c r="F45" s="36">
        <f t="shared" si="27"/>
        <v>402</v>
      </c>
      <c r="G45" s="36">
        <f t="shared" si="27"/>
        <v>355</v>
      </c>
      <c r="H45" s="36">
        <f t="shared" si="27"/>
        <v>0</v>
      </c>
      <c r="I45" s="36">
        <f t="shared" si="27"/>
        <v>0</v>
      </c>
      <c r="J45" s="36">
        <f t="shared" si="27"/>
        <v>0</v>
      </c>
      <c r="K45" s="36">
        <f t="shared" si="27"/>
        <v>0</v>
      </c>
      <c r="L45" s="35">
        <f>SUM(L36:L44)</f>
        <v>969</v>
      </c>
      <c r="M45" s="36">
        <f>SUM(M36:M44)</f>
        <v>965</v>
      </c>
      <c r="N45" s="37">
        <f>SUM(N36:N44)</f>
        <v>339</v>
      </c>
      <c r="O45" s="38">
        <f>SUM(O36:O44)</f>
        <v>324</v>
      </c>
      <c r="P45" s="38">
        <f t="shared" ref="P45:S45" si="28">SUM(P36:P44)</f>
        <v>0</v>
      </c>
      <c r="Q45" s="38">
        <f t="shared" si="28"/>
        <v>0</v>
      </c>
      <c r="R45" s="38">
        <f t="shared" si="28"/>
        <v>0</v>
      </c>
      <c r="S45" s="38">
        <f t="shared" si="28"/>
        <v>0</v>
      </c>
      <c r="T45" s="35">
        <f>SUM(T36:T44)</f>
        <v>138</v>
      </c>
      <c r="U45" s="39">
        <f>T45/(T45+V45+X45)</f>
        <v>0.76243093922651939</v>
      </c>
      <c r="V45" s="37">
        <f>SUM(V36:V44)</f>
        <v>43</v>
      </c>
      <c r="W45" s="39">
        <f>V45/(T45+V45+X45)</f>
        <v>0.23756906077348067</v>
      </c>
      <c r="X45" s="37">
        <f>SUM(X36:X44)</f>
        <v>0</v>
      </c>
      <c r="Y45" s="40">
        <f>X45/(T45+V45+X45)</f>
        <v>0</v>
      </c>
      <c r="Z45" s="117"/>
      <c r="AA45" s="41">
        <f>SUM(AA36:AA44)</f>
        <v>0</v>
      </c>
      <c r="AB45" s="32">
        <f>AA45/(T45+V45+X45)</f>
        <v>0</v>
      </c>
      <c r="AC45" s="42">
        <f>SUM(AC36:AC44)</f>
        <v>0</v>
      </c>
      <c r="AD45" s="32">
        <f>AC45/(T45+V45+X45)</f>
        <v>0</v>
      </c>
      <c r="AE45" s="94">
        <f>SUM(AE36:AE44)</f>
        <v>0</v>
      </c>
      <c r="AF45" s="95">
        <f>SUM(AF36:AF44)</f>
        <v>0</v>
      </c>
      <c r="AG45" s="99">
        <f>SUM(AG36:AG44)</f>
        <v>0</v>
      </c>
      <c r="AH45" s="97" t="e">
        <f>AG45/AE45</f>
        <v>#DIV/0!</v>
      </c>
    </row>
    <row r="46" spans="1:34" ht="15.75" thickBo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21"/>
      <c r="AA46" s="23"/>
      <c r="AB46" s="23"/>
      <c r="AC46" s="23"/>
      <c r="AD46" s="23"/>
      <c r="AE46" s="24"/>
      <c r="AF46" s="24"/>
      <c r="AG46" s="25"/>
    </row>
    <row r="47" spans="1:34" ht="15.75" customHeight="1">
      <c r="A47" s="396" t="s">
        <v>38</v>
      </c>
      <c r="B47" s="397"/>
      <c r="C47" s="398"/>
      <c r="D47" s="46">
        <f t="shared" ref="D47:Y47" si="29">D25</f>
        <v>3454</v>
      </c>
      <c r="E47" s="47">
        <f t="shared" si="29"/>
        <v>3257</v>
      </c>
      <c r="F47" s="47">
        <f t="shared" si="29"/>
        <v>2441</v>
      </c>
      <c r="G47" s="48">
        <f t="shared" si="29"/>
        <v>2632</v>
      </c>
      <c r="H47" s="48">
        <f t="shared" si="29"/>
        <v>0</v>
      </c>
      <c r="I47" s="48">
        <f t="shared" si="29"/>
        <v>0</v>
      </c>
      <c r="J47" s="48">
        <f t="shared" si="29"/>
        <v>0</v>
      </c>
      <c r="K47" s="48">
        <f t="shared" si="29"/>
        <v>0</v>
      </c>
      <c r="L47" s="46">
        <f t="shared" si="29"/>
        <v>2510</v>
      </c>
      <c r="M47" s="47">
        <f t="shared" si="29"/>
        <v>2597</v>
      </c>
      <c r="N47" s="47">
        <f t="shared" si="29"/>
        <v>1903</v>
      </c>
      <c r="O47" s="47">
        <f t="shared" si="29"/>
        <v>2172</v>
      </c>
      <c r="P47" s="47">
        <f t="shared" si="29"/>
        <v>0</v>
      </c>
      <c r="Q47" s="47">
        <f t="shared" si="29"/>
        <v>0</v>
      </c>
      <c r="R47" s="47">
        <f t="shared" si="29"/>
        <v>0</v>
      </c>
      <c r="S47" s="49">
        <f t="shared" si="29"/>
        <v>0</v>
      </c>
      <c r="T47" s="50">
        <f t="shared" si="29"/>
        <v>705</v>
      </c>
      <c r="U47" s="51">
        <f t="shared" si="29"/>
        <v>0.66888045540796959</v>
      </c>
      <c r="V47" s="52">
        <f t="shared" si="29"/>
        <v>347</v>
      </c>
      <c r="W47" s="51">
        <f t="shared" si="29"/>
        <v>0.32922201138519924</v>
      </c>
      <c r="X47" s="52">
        <f t="shared" si="29"/>
        <v>2</v>
      </c>
      <c r="Y47" s="53">
        <f t="shared" si="29"/>
        <v>1.8975332068311196E-3</v>
      </c>
      <c r="Z47" s="118"/>
      <c r="AA47" s="54">
        <f t="shared" ref="AA47:AG47" si="30">AA25</f>
        <v>0</v>
      </c>
      <c r="AB47" s="55">
        <f t="shared" si="30"/>
        <v>0</v>
      </c>
      <c r="AC47" s="56">
        <f t="shared" si="30"/>
        <v>0</v>
      </c>
      <c r="AD47" s="57">
        <f t="shared" si="30"/>
        <v>0</v>
      </c>
      <c r="AE47" s="58">
        <f t="shared" si="30"/>
        <v>0</v>
      </c>
      <c r="AF47" s="59">
        <f t="shared" si="30"/>
        <v>0</v>
      </c>
      <c r="AG47" s="60">
        <f t="shared" si="30"/>
        <v>0</v>
      </c>
      <c r="AH47" s="55" t="e">
        <f>AG47/AE47</f>
        <v>#DIV/0!</v>
      </c>
    </row>
    <row r="48" spans="1:34">
      <c r="A48" s="399" t="s">
        <v>39</v>
      </c>
      <c r="B48" s="400"/>
      <c r="C48" s="401"/>
      <c r="D48" s="61">
        <f>D35</f>
        <v>1321</v>
      </c>
      <c r="E48" s="62">
        <f t="shared" ref="E48:Y48" si="31">E35</f>
        <v>1372</v>
      </c>
      <c r="F48" s="62">
        <f t="shared" si="31"/>
        <v>874</v>
      </c>
      <c r="G48" s="63">
        <f t="shared" si="31"/>
        <v>798</v>
      </c>
      <c r="H48" s="63">
        <f t="shared" si="31"/>
        <v>0</v>
      </c>
      <c r="I48" s="63">
        <f t="shared" si="31"/>
        <v>0</v>
      </c>
      <c r="J48" s="63">
        <f t="shared" si="31"/>
        <v>0</v>
      </c>
      <c r="K48" s="63">
        <f t="shared" si="31"/>
        <v>0</v>
      </c>
      <c r="L48" s="61">
        <f t="shared" si="31"/>
        <v>1177</v>
      </c>
      <c r="M48" s="62">
        <f t="shared" si="31"/>
        <v>1167</v>
      </c>
      <c r="N48" s="62">
        <f t="shared" si="31"/>
        <v>505</v>
      </c>
      <c r="O48" s="62">
        <f t="shared" si="31"/>
        <v>577</v>
      </c>
      <c r="P48" s="62">
        <f t="shared" si="31"/>
        <v>0</v>
      </c>
      <c r="Q48" s="62">
        <f t="shared" si="31"/>
        <v>0</v>
      </c>
      <c r="R48" s="62">
        <f t="shared" si="31"/>
        <v>0</v>
      </c>
      <c r="S48" s="64">
        <f t="shared" si="31"/>
        <v>0</v>
      </c>
      <c r="T48" s="65">
        <f t="shared" si="31"/>
        <v>293</v>
      </c>
      <c r="U48" s="66">
        <f t="shared" si="31"/>
        <v>0.59072580645161288</v>
      </c>
      <c r="V48" s="67">
        <f t="shared" si="31"/>
        <v>202</v>
      </c>
      <c r="W48" s="66">
        <f t="shared" si="31"/>
        <v>0.40725806451612906</v>
      </c>
      <c r="X48" s="67">
        <f t="shared" si="31"/>
        <v>1</v>
      </c>
      <c r="Y48" s="68">
        <f t="shared" si="31"/>
        <v>2.0161290322580645E-3</v>
      </c>
      <c r="Z48" s="119"/>
      <c r="AA48" s="288">
        <f t="shared" ref="AA48:AG48" si="32">AA35</f>
        <v>0</v>
      </c>
      <c r="AB48" s="69">
        <f t="shared" si="32"/>
        <v>0</v>
      </c>
      <c r="AC48" s="70">
        <f t="shared" si="32"/>
        <v>0</v>
      </c>
      <c r="AD48" s="71">
        <f t="shared" si="32"/>
        <v>0</v>
      </c>
      <c r="AE48" s="102">
        <f t="shared" si="32"/>
        <v>0</v>
      </c>
      <c r="AF48" s="103">
        <f t="shared" si="32"/>
        <v>0</v>
      </c>
      <c r="AG48" s="103">
        <f t="shared" si="32"/>
        <v>0</v>
      </c>
      <c r="AH48" s="69" t="e">
        <f>AG48/AE48</f>
        <v>#DIV/0!</v>
      </c>
    </row>
    <row r="49" spans="1:34" ht="15.75" thickBot="1">
      <c r="A49" s="402" t="s">
        <v>40</v>
      </c>
      <c r="B49" s="403"/>
      <c r="C49" s="404"/>
      <c r="D49" s="72">
        <f>D45</f>
        <v>1228</v>
      </c>
      <c r="E49" s="73">
        <f t="shared" ref="E49:Y49" si="33">E45</f>
        <v>1242</v>
      </c>
      <c r="F49" s="73">
        <f t="shared" si="33"/>
        <v>402</v>
      </c>
      <c r="G49" s="74">
        <f t="shared" si="33"/>
        <v>355</v>
      </c>
      <c r="H49" s="74">
        <f t="shared" si="33"/>
        <v>0</v>
      </c>
      <c r="I49" s="74">
        <f t="shared" si="33"/>
        <v>0</v>
      </c>
      <c r="J49" s="74">
        <f t="shared" si="33"/>
        <v>0</v>
      </c>
      <c r="K49" s="74">
        <f t="shared" si="33"/>
        <v>0</v>
      </c>
      <c r="L49" s="72">
        <f t="shared" si="33"/>
        <v>969</v>
      </c>
      <c r="M49" s="73">
        <f t="shared" si="33"/>
        <v>965</v>
      </c>
      <c r="N49" s="73">
        <f t="shared" si="33"/>
        <v>339</v>
      </c>
      <c r="O49" s="73">
        <f t="shared" si="33"/>
        <v>324</v>
      </c>
      <c r="P49" s="73">
        <f t="shared" si="33"/>
        <v>0</v>
      </c>
      <c r="Q49" s="73">
        <f t="shared" si="33"/>
        <v>0</v>
      </c>
      <c r="R49" s="73">
        <f t="shared" si="33"/>
        <v>0</v>
      </c>
      <c r="S49" s="75">
        <f t="shared" si="33"/>
        <v>0</v>
      </c>
      <c r="T49" s="76">
        <f t="shared" si="33"/>
        <v>138</v>
      </c>
      <c r="U49" s="77">
        <f t="shared" si="33"/>
        <v>0.76243093922651939</v>
      </c>
      <c r="V49" s="289">
        <f t="shared" si="33"/>
        <v>43</v>
      </c>
      <c r="W49" s="77">
        <f t="shared" si="33"/>
        <v>0.23756906077348067</v>
      </c>
      <c r="X49" s="289">
        <f t="shared" si="33"/>
        <v>0</v>
      </c>
      <c r="Y49" s="78">
        <f t="shared" si="33"/>
        <v>0</v>
      </c>
      <c r="Z49" s="120"/>
      <c r="AA49" s="79">
        <f t="shared" ref="AA49:AG49" si="34">AA45</f>
        <v>0</v>
      </c>
      <c r="AB49" s="80">
        <f t="shared" si="34"/>
        <v>0</v>
      </c>
      <c r="AC49" s="81">
        <f t="shared" si="34"/>
        <v>0</v>
      </c>
      <c r="AD49" s="82">
        <f t="shared" si="34"/>
        <v>0</v>
      </c>
      <c r="AE49" s="79">
        <f t="shared" si="34"/>
        <v>0</v>
      </c>
      <c r="AF49" s="83">
        <f t="shared" si="34"/>
        <v>0</v>
      </c>
      <c r="AG49" s="84">
        <f t="shared" si="34"/>
        <v>0</v>
      </c>
      <c r="AH49" s="80" t="e">
        <f>AG49/AE49</f>
        <v>#DIV/0!</v>
      </c>
    </row>
    <row r="50" spans="1:34" ht="15.75" thickBot="1">
      <c r="A50" s="405" t="s">
        <v>37</v>
      </c>
      <c r="B50" s="406"/>
      <c r="C50" s="407"/>
      <c r="D50" s="85">
        <f t="shared" ref="D50:K50" si="35">SUM(D47:D49)</f>
        <v>6003</v>
      </c>
      <c r="E50" s="86">
        <f t="shared" si="35"/>
        <v>5871</v>
      </c>
      <c r="F50" s="86">
        <f t="shared" si="35"/>
        <v>3717</v>
      </c>
      <c r="G50" s="87">
        <f t="shared" si="35"/>
        <v>3785</v>
      </c>
      <c r="H50" s="87">
        <f t="shared" si="35"/>
        <v>0</v>
      </c>
      <c r="I50" s="87">
        <f t="shared" si="35"/>
        <v>0</v>
      </c>
      <c r="J50" s="87">
        <f t="shared" si="35"/>
        <v>0</v>
      </c>
      <c r="K50" s="87">
        <f t="shared" si="35"/>
        <v>0</v>
      </c>
      <c r="L50" s="85">
        <f>SUM(L47:L49)</f>
        <v>4656</v>
      </c>
      <c r="M50" s="86">
        <f>SUM(M47:M49)</f>
        <v>4729</v>
      </c>
      <c r="N50" s="86">
        <f>SUM(N47:N49)</f>
        <v>2747</v>
      </c>
      <c r="O50" s="88">
        <f>SUM(O47:O49)</f>
        <v>3073</v>
      </c>
      <c r="P50" s="88">
        <f t="shared" ref="P50:S50" si="36">SUM(P47:P49)</f>
        <v>0</v>
      </c>
      <c r="Q50" s="88">
        <f t="shared" si="36"/>
        <v>0</v>
      </c>
      <c r="R50" s="88">
        <f t="shared" si="36"/>
        <v>0</v>
      </c>
      <c r="S50" s="88">
        <f t="shared" si="36"/>
        <v>0</v>
      </c>
      <c r="T50" s="290">
        <f>SUM(T47:T49)</f>
        <v>1136</v>
      </c>
      <c r="U50" s="90">
        <f>T50/(T50+V50+X50)</f>
        <v>0.65626805314846914</v>
      </c>
      <c r="V50" s="291">
        <f>SUM(V47:V49)</f>
        <v>592</v>
      </c>
      <c r="W50" s="90">
        <f>V50/(T50+V50+X50)</f>
        <v>0.341998844598498</v>
      </c>
      <c r="X50" s="291">
        <f>SUM(X47:X49)</f>
        <v>3</v>
      </c>
      <c r="Y50" s="92">
        <f>X50/(T50+V50+X50)</f>
        <v>1.7331022530329288E-3</v>
      </c>
      <c r="Z50" s="121"/>
      <c r="AA50" s="93">
        <f>SUM(AA47:AA49)</f>
        <v>0</v>
      </c>
      <c r="AB50" s="32">
        <f>AA50/(T50+V50+X50)</f>
        <v>0</v>
      </c>
      <c r="AC50" s="94">
        <f>SUM(AC47:AC49)</f>
        <v>0</v>
      </c>
      <c r="AD50" s="32">
        <f>AC50/(T50+V50+X50)</f>
        <v>0</v>
      </c>
      <c r="AE50" s="98">
        <f>SUM(AE47:AE49)</f>
        <v>0</v>
      </c>
      <c r="AF50" s="95">
        <f>SUM(AF47:AF49)</f>
        <v>0</v>
      </c>
      <c r="AG50" s="96">
        <f>SUM(AG47:AG49)</f>
        <v>0</v>
      </c>
      <c r="AH50" s="97" t="e">
        <f>AG50/AE50</f>
        <v>#DIV/0!</v>
      </c>
    </row>
    <row r="52" spans="1:34" hidden="1">
      <c r="B52" s="100" t="s">
        <v>60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1:34" hidden="1">
      <c r="B53" s="100" t="s">
        <v>61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34" hidden="1">
      <c r="B54" s="100" t="s">
        <v>62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1:34" hidden="1">
      <c r="B55" s="100" t="s">
        <v>63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34" hidden="1">
      <c r="B56" s="100" t="s">
        <v>64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</sheetData>
  <mergeCells count="36">
    <mergeCell ref="AE1:AH2"/>
    <mergeCell ref="D3:E3"/>
    <mergeCell ref="F3:G3"/>
    <mergeCell ref="H3:I3"/>
    <mergeCell ref="J3:K3"/>
    <mergeCell ref="L3:M3"/>
    <mergeCell ref="N3:O3"/>
    <mergeCell ref="P3:Q3"/>
    <mergeCell ref="V1:V3"/>
    <mergeCell ref="W1:W3"/>
    <mergeCell ref="X1:X3"/>
    <mergeCell ref="Y1:Y3"/>
    <mergeCell ref="AA1:AA3"/>
    <mergeCell ref="AB1:AB3"/>
    <mergeCell ref="D1:K1"/>
    <mergeCell ref="L1:S1"/>
    <mergeCell ref="A36:A44"/>
    <mergeCell ref="B36:B40"/>
    <mergeCell ref="B41:B44"/>
    <mergeCell ref="AC1:AC3"/>
    <mergeCell ref="AD1:AD3"/>
    <mergeCell ref="A1:B3"/>
    <mergeCell ref="C1:C3"/>
    <mergeCell ref="T1:T3"/>
    <mergeCell ref="U1:U3"/>
    <mergeCell ref="R3:S3"/>
    <mergeCell ref="A4:B11"/>
    <mergeCell ref="A12:B24"/>
    <mergeCell ref="A25:C25"/>
    <mergeCell ref="A26:B34"/>
    <mergeCell ref="A35:C35"/>
    <mergeCell ref="A45:C45"/>
    <mergeCell ref="A47:C47"/>
    <mergeCell ref="A48:C48"/>
    <mergeCell ref="A49:C49"/>
    <mergeCell ref="A50:C50"/>
  </mergeCells>
  <conditionalFormatting sqref="AA36:AA39 AA34 AA26:AA32 X26:X34 X4:X12 AA4:AA24 X14:X24">
    <cfRule type="cellIs" dxfId="6" priority="2" operator="greaterThan">
      <formula>0</formula>
    </cfRule>
  </conditionalFormatting>
  <conditionalFormatting sqref="X13 X36:X44">
    <cfRule type="cellIs" dxfId="5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Normal="100" workbookViewId="0">
      <pane xSplit="3" ySplit="3" topLeftCell="N13" activePane="bottomRight" state="frozen"/>
      <selection pane="topRight" activeCell="D1" sqref="D1"/>
      <selection pane="bottomLeft" activeCell="A4" sqref="A4"/>
      <selection pane="bottomRight" activeCell="R17" sqref="R17"/>
    </sheetView>
  </sheetViews>
  <sheetFormatPr defaultRowHeight="1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5" width="6.14062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6.7109375" style="1" customWidth="1"/>
    <col min="32" max="32" width="6.42578125" style="1" customWidth="1"/>
    <col min="33" max="33" width="5.140625" style="26" customWidth="1"/>
    <col min="34" max="34" width="8.28515625" style="1" customWidth="1"/>
    <col min="35" max="16384" width="9.140625" style="1"/>
  </cols>
  <sheetData>
    <row r="1" spans="1:34" ht="64.5" customHeight="1">
      <c r="A1" s="418" t="s">
        <v>31</v>
      </c>
      <c r="B1" s="419"/>
      <c r="C1" s="418" t="s">
        <v>0</v>
      </c>
      <c r="D1" s="476" t="s">
        <v>1</v>
      </c>
      <c r="E1" s="477"/>
      <c r="F1" s="477"/>
      <c r="G1" s="477"/>
      <c r="H1" s="477"/>
      <c r="I1" s="477"/>
      <c r="J1" s="477"/>
      <c r="K1" s="478"/>
      <c r="L1" s="476" t="s">
        <v>2</v>
      </c>
      <c r="M1" s="477"/>
      <c r="N1" s="477"/>
      <c r="O1" s="477"/>
      <c r="P1" s="477"/>
      <c r="Q1" s="477"/>
      <c r="R1" s="477"/>
      <c r="S1" s="479"/>
      <c r="T1" s="424" t="s">
        <v>55</v>
      </c>
      <c r="U1" s="427" t="s">
        <v>52</v>
      </c>
      <c r="V1" s="458" t="s">
        <v>56</v>
      </c>
      <c r="W1" s="461" t="s">
        <v>53</v>
      </c>
      <c r="X1" s="464" t="s">
        <v>57</v>
      </c>
      <c r="Y1" s="467" t="s">
        <v>54</v>
      </c>
      <c r="Z1" s="115"/>
      <c r="AA1" s="470" t="s">
        <v>68</v>
      </c>
      <c r="AB1" s="473" t="s">
        <v>69</v>
      </c>
      <c r="AC1" s="414" t="s">
        <v>67</v>
      </c>
      <c r="AD1" s="416" t="s">
        <v>66</v>
      </c>
      <c r="AE1" s="450" t="s">
        <v>50</v>
      </c>
      <c r="AF1" s="451"/>
      <c r="AG1" s="451"/>
      <c r="AH1" s="452"/>
    </row>
    <row r="2" spans="1:34" ht="22.5">
      <c r="A2" s="420"/>
      <c r="B2" s="421"/>
      <c r="C2" s="420"/>
      <c r="D2" s="27" t="s">
        <v>3</v>
      </c>
      <c r="E2" s="28" t="s">
        <v>4</v>
      </c>
      <c r="F2" s="28" t="s">
        <v>3</v>
      </c>
      <c r="G2" s="28" t="s">
        <v>4</v>
      </c>
      <c r="H2" s="28" t="s">
        <v>3</v>
      </c>
      <c r="I2" s="28" t="s">
        <v>4</v>
      </c>
      <c r="J2" s="28" t="s">
        <v>3</v>
      </c>
      <c r="K2" s="238" t="s">
        <v>4</v>
      </c>
      <c r="L2" s="27" t="s">
        <v>3</v>
      </c>
      <c r="M2" s="28" t="s">
        <v>4</v>
      </c>
      <c r="N2" s="28" t="s">
        <v>3</v>
      </c>
      <c r="O2" s="28" t="s">
        <v>4</v>
      </c>
      <c r="P2" s="28" t="s">
        <v>3</v>
      </c>
      <c r="Q2" s="28" t="s">
        <v>4</v>
      </c>
      <c r="R2" s="28" t="s">
        <v>3</v>
      </c>
      <c r="S2" s="29" t="s">
        <v>4</v>
      </c>
      <c r="T2" s="425"/>
      <c r="U2" s="428"/>
      <c r="V2" s="459"/>
      <c r="W2" s="462"/>
      <c r="X2" s="465"/>
      <c r="Y2" s="468"/>
      <c r="Z2" s="116"/>
      <c r="AA2" s="471"/>
      <c r="AB2" s="474"/>
      <c r="AC2" s="415"/>
      <c r="AD2" s="417"/>
      <c r="AE2" s="453"/>
      <c r="AF2" s="454"/>
      <c r="AG2" s="454"/>
      <c r="AH2" s="455"/>
    </row>
    <row r="3" spans="1:34" ht="32.25" customHeight="1" thickBot="1">
      <c r="A3" s="422"/>
      <c r="B3" s="423"/>
      <c r="C3" s="420"/>
      <c r="D3" s="456" t="s">
        <v>42</v>
      </c>
      <c r="E3" s="430"/>
      <c r="F3" s="430" t="s">
        <v>5</v>
      </c>
      <c r="G3" s="430"/>
      <c r="H3" s="430" t="s">
        <v>75</v>
      </c>
      <c r="I3" s="430"/>
      <c r="J3" s="430" t="s">
        <v>76</v>
      </c>
      <c r="K3" s="457"/>
      <c r="L3" s="456" t="s">
        <v>42</v>
      </c>
      <c r="M3" s="430"/>
      <c r="N3" s="430" t="s">
        <v>5</v>
      </c>
      <c r="O3" s="430"/>
      <c r="P3" s="430" t="s">
        <v>75</v>
      </c>
      <c r="Q3" s="430"/>
      <c r="R3" s="430" t="s">
        <v>76</v>
      </c>
      <c r="S3" s="431"/>
      <c r="T3" s="426"/>
      <c r="U3" s="429"/>
      <c r="V3" s="460"/>
      <c r="W3" s="463"/>
      <c r="X3" s="466"/>
      <c r="Y3" s="469"/>
      <c r="Z3" s="147"/>
      <c r="AA3" s="472"/>
      <c r="AB3" s="475"/>
      <c r="AC3" s="415"/>
      <c r="AD3" s="417"/>
      <c r="AE3" s="148" t="s">
        <v>3</v>
      </c>
      <c r="AF3" s="149" t="s">
        <v>4</v>
      </c>
      <c r="AG3" s="150" t="s">
        <v>49</v>
      </c>
      <c r="AH3" s="151" t="s">
        <v>51</v>
      </c>
    </row>
    <row r="4" spans="1:34" ht="15" customHeight="1">
      <c r="A4" s="432" t="s">
        <v>72</v>
      </c>
      <c r="B4" s="433"/>
      <c r="C4" s="123" t="s">
        <v>12</v>
      </c>
      <c r="D4" s="243">
        <v>675</v>
      </c>
      <c r="E4" s="159">
        <v>627</v>
      </c>
      <c r="F4" s="159">
        <v>310</v>
      </c>
      <c r="G4" s="159">
        <v>286</v>
      </c>
      <c r="H4" s="159">
        <v>0</v>
      </c>
      <c r="I4" s="159">
        <v>9</v>
      </c>
      <c r="J4" s="159">
        <v>0</v>
      </c>
      <c r="K4" s="244">
        <v>16</v>
      </c>
      <c r="L4" s="263">
        <v>558</v>
      </c>
      <c r="M4" s="160">
        <v>545</v>
      </c>
      <c r="N4" s="160">
        <v>248</v>
      </c>
      <c r="O4" s="160">
        <v>226</v>
      </c>
      <c r="P4" s="159">
        <v>0</v>
      </c>
      <c r="Q4" s="159">
        <v>16</v>
      </c>
      <c r="R4" s="159">
        <v>0</v>
      </c>
      <c r="S4" s="244">
        <v>14</v>
      </c>
      <c r="T4" s="257">
        <v>45</v>
      </c>
      <c r="U4" s="162">
        <f>T4/(T4+V4+X4)</f>
        <v>0.76271186440677963</v>
      </c>
      <c r="V4" s="161">
        <v>14</v>
      </c>
      <c r="W4" s="124">
        <f>V4/(T4+V4+X4)</f>
        <v>0.23728813559322035</v>
      </c>
      <c r="X4" s="125">
        <v>0</v>
      </c>
      <c r="Y4" s="124">
        <f>X4/(T4+V4+X4)</f>
        <v>0</v>
      </c>
      <c r="Z4" s="163">
        <f>T4+V4+X4</f>
        <v>59</v>
      </c>
      <c r="AA4" s="164">
        <v>0</v>
      </c>
      <c r="AB4" s="165">
        <f>AA4/(T4+V4+X4)</f>
        <v>0</v>
      </c>
      <c r="AC4" s="164">
        <v>0</v>
      </c>
      <c r="AD4" s="165">
        <f>AC4/(T4+V4+X4)</f>
        <v>0</v>
      </c>
      <c r="AE4" s="231" t="s">
        <v>48</v>
      </c>
      <c r="AF4" s="164" t="s">
        <v>48</v>
      </c>
      <c r="AG4" s="229" t="s">
        <v>48</v>
      </c>
      <c r="AH4" s="166" t="s">
        <v>48</v>
      </c>
    </row>
    <row r="5" spans="1:34" s="129" customFormat="1" ht="15" customHeight="1">
      <c r="A5" s="434"/>
      <c r="B5" s="435"/>
      <c r="C5" s="130" t="s">
        <v>6</v>
      </c>
      <c r="D5" s="245">
        <v>124</v>
      </c>
      <c r="E5" s="105">
        <v>107</v>
      </c>
      <c r="F5" s="105">
        <v>62</v>
      </c>
      <c r="G5" s="105">
        <v>81</v>
      </c>
      <c r="H5" s="105">
        <v>0</v>
      </c>
      <c r="I5" s="105">
        <v>0</v>
      </c>
      <c r="J5" s="105">
        <v>0</v>
      </c>
      <c r="K5" s="246">
        <v>0</v>
      </c>
      <c r="L5" s="264">
        <v>93</v>
      </c>
      <c r="M5" s="106">
        <v>88</v>
      </c>
      <c r="N5" s="106">
        <v>62</v>
      </c>
      <c r="O5" s="106">
        <v>74</v>
      </c>
      <c r="P5" s="105">
        <v>0</v>
      </c>
      <c r="Q5" s="105">
        <v>0</v>
      </c>
      <c r="R5" s="105">
        <v>0</v>
      </c>
      <c r="S5" s="246">
        <v>0</v>
      </c>
      <c r="T5" s="258">
        <v>55</v>
      </c>
      <c r="U5" s="109">
        <f t="shared" ref="U5:U23" si="0">T5/(T5+V5+X5)</f>
        <v>0.88709677419354838</v>
      </c>
      <c r="V5" s="14">
        <v>7</v>
      </c>
      <c r="W5" s="109">
        <f t="shared" ref="W5:W23" si="1">V5/(T5+V5+X5)</f>
        <v>0.11290322580645161</v>
      </c>
      <c r="X5" s="221">
        <v>0</v>
      </c>
      <c r="Y5" s="109">
        <f t="shared" ref="Y5:Y23" si="2">X5/(T5+V5+X5)</f>
        <v>0</v>
      </c>
      <c r="Z5" s="156">
        <f>T5+V5+X5</f>
        <v>62</v>
      </c>
      <c r="AA5" s="7">
        <v>0</v>
      </c>
      <c r="AB5" s="157">
        <f>AA5/(T5+V5+X5)</f>
        <v>0</v>
      </c>
      <c r="AC5" s="7">
        <v>1</v>
      </c>
      <c r="AD5" s="157">
        <f>AC5/(T5+V5+X5)</f>
        <v>1.6129032258064516E-2</v>
      </c>
      <c r="AE5" s="225">
        <v>172.5</v>
      </c>
      <c r="AF5" s="158">
        <f t="shared" ref="AF5:AF9" si="3">AE5-AG5</f>
        <v>127.5</v>
      </c>
      <c r="AG5" s="235">
        <v>45</v>
      </c>
      <c r="AH5" s="134">
        <f t="shared" ref="AH5" si="4">AG5/AE5</f>
        <v>0.2608695652173913</v>
      </c>
    </row>
    <row r="6" spans="1:34" s="129" customFormat="1" ht="15" customHeight="1">
      <c r="A6" s="434"/>
      <c r="B6" s="435"/>
      <c r="C6" s="130" t="s">
        <v>8</v>
      </c>
      <c r="D6" s="245">
        <v>116</v>
      </c>
      <c r="E6" s="105">
        <v>96</v>
      </c>
      <c r="F6" s="105">
        <v>62</v>
      </c>
      <c r="G6" s="105">
        <v>62</v>
      </c>
      <c r="H6" s="105">
        <v>0</v>
      </c>
      <c r="I6" s="105">
        <v>0</v>
      </c>
      <c r="J6" s="105">
        <v>0</v>
      </c>
      <c r="K6" s="246">
        <v>0</v>
      </c>
      <c r="L6" s="264">
        <v>93</v>
      </c>
      <c r="M6" s="106">
        <v>94</v>
      </c>
      <c r="N6" s="106">
        <v>62</v>
      </c>
      <c r="O6" s="106">
        <v>60</v>
      </c>
      <c r="P6" s="105">
        <v>0</v>
      </c>
      <c r="Q6" s="105">
        <v>0</v>
      </c>
      <c r="R6" s="105">
        <v>0</v>
      </c>
      <c r="S6" s="246">
        <v>0</v>
      </c>
      <c r="T6" s="258">
        <v>42</v>
      </c>
      <c r="U6" s="109">
        <f>T6/(T6+V6+X6)</f>
        <v>0.67741935483870963</v>
      </c>
      <c r="V6" s="14">
        <v>20</v>
      </c>
      <c r="W6" s="109">
        <f>V6/(T6+V6+X6)</f>
        <v>0.32258064516129031</v>
      </c>
      <c r="X6" s="14">
        <v>0</v>
      </c>
      <c r="Y6" s="109">
        <f>X6/(T6+V6+X6)</f>
        <v>0</v>
      </c>
      <c r="Z6" s="156">
        <f>T6+V6+X6</f>
        <v>62</v>
      </c>
      <c r="AA6" s="7">
        <v>0</v>
      </c>
      <c r="AB6" s="157">
        <f>AA6/(T6+V6+X6)</f>
        <v>0</v>
      </c>
      <c r="AC6" s="7">
        <v>2</v>
      </c>
      <c r="AD6" s="157">
        <f>AC6/(T6+V6+X6)</f>
        <v>3.2258064516129031E-2</v>
      </c>
      <c r="AE6" s="225">
        <v>172.5</v>
      </c>
      <c r="AF6" s="158">
        <f t="shared" si="3"/>
        <v>67.5</v>
      </c>
      <c r="AG6" s="235">
        <v>105</v>
      </c>
      <c r="AH6" s="134">
        <f>AG6/AE6</f>
        <v>0.60869565217391308</v>
      </c>
    </row>
    <row r="7" spans="1:34" s="129" customFormat="1" ht="15" customHeight="1">
      <c r="A7" s="434"/>
      <c r="B7" s="435"/>
      <c r="C7" s="130" t="s">
        <v>74</v>
      </c>
      <c r="D7" s="245">
        <v>116</v>
      </c>
      <c r="E7" s="105">
        <v>106</v>
      </c>
      <c r="F7" s="105">
        <v>62</v>
      </c>
      <c r="G7" s="105">
        <v>74</v>
      </c>
      <c r="H7" s="105">
        <v>0</v>
      </c>
      <c r="I7" s="105">
        <v>0</v>
      </c>
      <c r="J7" s="105">
        <v>0</v>
      </c>
      <c r="K7" s="246">
        <v>0</v>
      </c>
      <c r="L7" s="264">
        <v>93</v>
      </c>
      <c r="M7" s="106">
        <v>94</v>
      </c>
      <c r="N7" s="106">
        <v>62</v>
      </c>
      <c r="O7" s="106">
        <v>73</v>
      </c>
      <c r="P7" s="105">
        <v>0</v>
      </c>
      <c r="Q7" s="105">
        <v>0</v>
      </c>
      <c r="R7" s="105">
        <v>0</v>
      </c>
      <c r="S7" s="246">
        <v>0</v>
      </c>
      <c r="T7" s="258">
        <v>58</v>
      </c>
      <c r="U7" s="109">
        <f>T7/(T7+V7+X7)</f>
        <v>0.93548387096774188</v>
      </c>
      <c r="V7" s="14">
        <v>4</v>
      </c>
      <c r="W7" s="109">
        <f>V7/(T7+V7+X7)</f>
        <v>6.4516129032258063E-2</v>
      </c>
      <c r="X7" s="14">
        <v>0</v>
      </c>
      <c r="Y7" s="109">
        <f>X7/(T7+V7+X7)</f>
        <v>0</v>
      </c>
      <c r="Z7" s="156">
        <f>T7+V7+X7</f>
        <v>62</v>
      </c>
      <c r="AA7" s="7">
        <v>0</v>
      </c>
      <c r="AB7" s="157">
        <f>AA7/(T7+V7+X7)</f>
        <v>0</v>
      </c>
      <c r="AC7" s="7">
        <v>0</v>
      </c>
      <c r="AD7" s="157">
        <f>AC7/(T7+V7+X7)</f>
        <v>0</v>
      </c>
      <c r="AE7" s="225">
        <v>172.5</v>
      </c>
      <c r="AF7" s="158">
        <f t="shared" si="3"/>
        <v>105</v>
      </c>
      <c r="AG7" s="235">
        <v>67.5</v>
      </c>
      <c r="AH7" s="134">
        <f>AG7/AE7</f>
        <v>0.39130434782608697</v>
      </c>
    </row>
    <row r="8" spans="1:34" s="129" customFormat="1" ht="15" customHeight="1">
      <c r="A8" s="434"/>
      <c r="B8" s="435"/>
      <c r="C8" s="130" t="s">
        <v>7</v>
      </c>
      <c r="D8" s="245">
        <v>116</v>
      </c>
      <c r="E8" s="105">
        <v>101</v>
      </c>
      <c r="F8" s="105">
        <v>62</v>
      </c>
      <c r="G8" s="105">
        <v>62</v>
      </c>
      <c r="H8" s="105">
        <v>0</v>
      </c>
      <c r="I8" s="105">
        <v>0</v>
      </c>
      <c r="J8" s="105">
        <v>0</v>
      </c>
      <c r="K8" s="246">
        <v>0</v>
      </c>
      <c r="L8" s="264">
        <v>93</v>
      </c>
      <c r="M8" s="106">
        <v>92</v>
      </c>
      <c r="N8" s="106">
        <v>62</v>
      </c>
      <c r="O8" s="106">
        <v>63</v>
      </c>
      <c r="P8" s="105">
        <v>0</v>
      </c>
      <c r="Q8" s="105">
        <v>0</v>
      </c>
      <c r="R8" s="105">
        <v>0</v>
      </c>
      <c r="S8" s="246">
        <v>0</v>
      </c>
      <c r="T8" s="258">
        <v>50</v>
      </c>
      <c r="U8" s="109">
        <f t="shared" si="0"/>
        <v>0.80645161290322576</v>
      </c>
      <c r="V8" s="14">
        <v>12</v>
      </c>
      <c r="W8" s="109">
        <f t="shared" si="1"/>
        <v>0.19354838709677419</v>
      </c>
      <c r="X8" s="14">
        <v>0</v>
      </c>
      <c r="Y8" s="109">
        <f t="shared" si="2"/>
        <v>0</v>
      </c>
      <c r="Z8" s="156">
        <f t="shared" ref="Z8:Z44" si="5">T8+V8+X8</f>
        <v>62</v>
      </c>
      <c r="AA8" s="7">
        <v>0</v>
      </c>
      <c r="AB8" s="157">
        <f t="shared" ref="AB8:AB23" si="6">AA8/(T8+V8+X8)</f>
        <v>0</v>
      </c>
      <c r="AC8" s="7">
        <v>1</v>
      </c>
      <c r="AD8" s="157">
        <f t="shared" ref="AD8:AD23" si="7">AC8/(T8+V8+X8)</f>
        <v>1.6129032258064516E-2</v>
      </c>
      <c r="AE8" s="225">
        <v>172.5</v>
      </c>
      <c r="AF8" s="158">
        <f t="shared" si="3"/>
        <v>120</v>
      </c>
      <c r="AG8" s="235">
        <v>52.5</v>
      </c>
      <c r="AH8" s="134">
        <f t="shared" ref="AH8" si="8">AG8/AE8</f>
        <v>0.30434782608695654</v>
      </c>
    </row>
    <row r="9" spans="1:34" s="129" customFormat="1" ht="15" customHeight="1">
      <c r="A9" s="434"/>
      <c r="B9" s="435"/>
      <c r="C9" s="130" t="s">
        <v>45</v>
      </c>
      <c r="D9" s="245">
        <v>209</v>
      </c>
      <c r="E9" s="105">
        <v>187</v>
      </c>
      <c r="F9" s="105">
        <v>217</v>
      </c>
      <c r="G9" s="105">
        <v>291</v>
      </c>
      <c r="H9" s="105">
        <v>0</v>
      </c>
      <c r="I9" s="105">
        <v>0</v>
      </c>
      <c r="J9" s="105">
        <v>0</v>
      </c>
      <c r="K9" s="246">
        <v>0</v>
      </c>
      <c r="L9" s="264">
        <v>186</v>
      </c>
      <c r="M9" s="106">
        <v>179</v>
      </c>
      <c r="N9" s="106">
        <v>93</v>
      </c>
      <c r="O9" s="106">
        <v>145</v>
      </c>
      <c r="P9" s="105">
        <v>0</v>
      </c>
      <c r="Q9" s="105">
        <v>0</v>
      </c>
      <c r="R9" s="105">
        <v>0</v>
      </c>
      <c r="S9" s="246">
        <v>0</v>
      </c>
      <c r="T9" s="258">
        <v>57</v>
      </c>
      <c r="U9" s="109">
        <f t="shared" si="0"/>
        <v>0.91935483870967738</v>
      </c>
      <c r="V9" s="14">
        <v>5</v>
      </c>
      <c r="W9" s="109">
        <f t="shared" si="1"/>
        <v>8.0645161290322578E-2</v>
      </c>
      <c r="X9" s="221">
        <v>0</v>
      </c>
      <c r="Y9" s="109">
        <f t="shared" si="2"/>
        <v>0</v>
      </c>
      <c r="Z9" s="156">
        <f t="shared" si="5"/>
        <v>62</v>
      </c>
      <c r="AA9" s="7">
        <v>0</v>
      </c>
      <c r="AB9" s="157">
        <f t="shared" si="6"/>
        <v>0</v>
      </c>
      <c r="AC9" s="7">
        <v>0</v>
      </c>
      <c r="AD9" s="157">
        <f t="shared" si="7"/>
        <v>0</v>
      </c>
      <c r="AE9" s="225">
        <v>172.5</v>
      </c>
      <c r="AF9" s="158">
        <f t="shared" si="3"/>
        <v>157.5</v>
      </c>
      <c r="AG9" s="235">
        <v>15</v>
      </c>
      <c r="AH9" s="134">
        <f>AG9/AE9</f>
        <v>8.6956521739130432E-2</v>
      </c>
    </row>
    <row r="10" spans="1:34" ht="15" customHeight="1">
      <c r="A10" s="434"/>
      <c r="B10" s="435"/>
      <c r="C10" s="236" t="s">
        <v>13</v>
      </c>
      <c r="D10" s="247">
        <v>108</v>
      </c>
      <c r="E10" s="107">
        <v>90</v>
      </c>
      <c r="F10" s="107">
        <v>0</v>
      </c>
      <c r="G10" s="107">
        <v>0</v>
      </c>
      <c r="H10" s="105">
        <v>0</v>
      </c>
      <c r="I10" s="105">
        <v>0</v>
      </c>
      <c r="J10" s="105">
        <v>0</v>
      </c>
      <c r="K10" s="246">
        <v>0</v>
      </c>
      <c r="L10" s="225">
        <v>0</v>
      </c>
      <c r="M10" s="225">
        <v>0</v>
      </c>
      <c r="N10" s="225">
        <v>0</v>
      </c>
      <c r="O10" s="225">
        <v>0</v>
      </c>
      <c r="P10" s="105">
        <v>0</v>
      </c>
      <c r="Q10" s="105">
        <v>0</v>
      </c>
      <c r="R10" s="105">
        <v>0</v>
      </c>
      <c r="S10" s="246">
        <v>0</v>
      </c>
      <c r="T10" s="259">
        <v>16</v>
      </c>
      <c r="U10" s="108">
        <f>T10/(T10+V10+X10)</f>
        <v>0.5161290322580645</v>
      </c>
      <c r="V10" s="9">
        <v>15</v>
      </c>
      <c r="W10" s="109">
        <f>V10/(T10+V10+X10)</f>
        <v>0.4838709677419355</v>
      </c>
      <c r="X10" s="221">
        <v>0</v>
      </c>
      <c r="Y10" s="109">
        <f>X10/(T10+V10+X10)</f>
        <v>0</v>
      </c>
      <c r="Z10" s="154">
        <f>T10+V10+X10</f>
        <v>31</v>
      </c>
      <c r="AA10" s="4">
        <v>0</v>
      </c>
      <c r="AB10" s="155">
        <f t="shared" si="6"/>
        <v>0</v>
      </c>
      <c r="AC10" s="4">
        <v>0</v>
      </c>
      <c r="AD10" s="155">
        <f t="shared" si="7"/>
        <v>0</v>
      </c>
      <c r="AE10" s="225" t="s">
        <v>48</v>
      </c>
      <c r="AF10" s="4" t="s">
        <v>48</v>
      </c>
      <c r="AG10" s="234" t="s">
        <v>48</v>
      </c>
      <c r="AH10" s="33" t="s">
        <v>48</v>
      </c>
    </row>
    <row r="11" spans="1:34" ht="15" customHeight="1" thickBot="1">
      <c r="A11" s="436"/>
      <c r="B11" s="437"/>
      <c r="C11" s="237" t="s">
        <v>77</v>
      </c>
      <c r="D11" s="248">
        <v>178</v>
      </c>
      <c r="E11" s="249">
        <v>169</v>
      </c>
      <c r="F11" s="249">
        <v>31</v>
      </c>
      <c r="G11" s="249">
        <v>30</v>
      </c>
      <c r="H11" s="176">
        <v>0</v>
      </c>
      <c r="I11" s="176">
        <v>0</v>
      </c>
      <c r="J11" s="176">
        <v>0</v>
      </c>
      <c r="K11" s="254">
        <v>0</v>
      </c>
      <c r="L11" s="104">
        <v>0</v>
      </c>
      <c r="M11" s="104">
        <v>0</v>
      </c>
      <c r="N11" s="104">
        <v>0</v>
      </c>
      <c r="O11" s="104">
        <v>0</v>
      </c>
      <c r="P11" s="197">
        <v>0</v>
      </c>
      <c r="Q11" s="197">
        <v>0</v>
      </c>
      <c r="R11" s="197">
        <v>0</v>
      </c>
      <c r="S11" s="266">
        <v>0</v>
      </c>
      <c r="T11" s="260">
        <v>24</v>
      </c>
      <c r="U11" s="167">
        <f>T11/(T11+V11+X11)</f>
        <v>0.77419354838709675</v>
      </c>
      <c r="V11" s="13">
        <v>7</v>
      </c>
      <c r="W11" s="146">
        <f>V11/(T11+V11+X11)</f>
        <v>0.22580645161290322</v>
      </c>
      <c r="X11" s="222">
        <v>0</v>
      </c>
      <c r="Y11" s="146">
        <f>X11/(T11+V11+X11)</f>
        <v>0</v>
      </c>
      <c r="Z11" s="168">
        <f>T11+V11+X11</f>
        <v>31</v>
      </c>
      <c r="AA11" s="169">
        <v>0</v>
      </c>
      <c r="AB11" s="170">
        <f t="shared" si="6"/>
        <v>0</v>
      </c>
      <c r="AC11" s="171">
        <v>0</v>
      </c>
      <c r="AD11" s="170">
        <f t="shared" si="7"/>
        <v>0</v>
      </c>
      <c r="AE11" s="104" t="s">
        <v>48</v>
      </c>
      <c r="AF11" s="169" t="s">
        <v>48</v>
      </c>
      <c r="AG11" s="230" t="s">
        <v>48</v>
      </c>
      <c r="AH11" s="172" t="s">
        <v>48</v>
      </c>
    </row>
    <row r="12" spans="1:34" s="129" customFormat="1" ht="15" customHeight="1">
      <c r="A12" s="434" t="s">
        <v>32</v>
      </c>
      <c r="B12" s="438"/>
      <c r="C12" s="123" t="s">
        <v>9</v>
      </c>
      <c r="D12" s="243">
        <v>98</v>
      </c>
      <c r="E12" s="159">
        <v>108</v>
      </c>
      <c r="F12" s="159">
        <v>93</v>
      </c>
      <c r="G12" s="159">
        <v>92</v>
      </c>
      <c r="H12" s="159">
        <v>0</v>
      </c>
      <c r="I12" s="159">
        <v>0</v>
      </c>
      <c r="J12" s="159">
        <v>0</v>
      </c>
      <c r="K12" s="244">
        <v>0</v>
      </c>
      <c r="L12" s="268">
        <v>93</v>
      </c>
      <c r="M12" s="269">
        <v>88</v>
      </c>
      <c r="N12" s="269">
        <v>31</v>
      </c>
      <c r="O12" s="269">
        <v>58</v>
      </c>
      <c r="P12" s="159">
        <v>0</v>
      </c>
      <c r="Q12" s="159">
        <v>0</v>
      </c>
      <c r="R12" s="159">
        <v>0</v>
      </c>
      <c r="S12" s="244">
        <v>0</v>
      </c>
      <c r="T12" s="261">
        <v>34</v>
      </c>
      <c r="U12" s="124">
        <f t="shared" si="0"/>
        <v>0.54838709677419351</v>
      </c>
      <c r="V12" s="125">
        <v>28</v>
      </c>
      <c r="W12" s="124">
        <f t="shared" si="1"/>
        <v>0.45161290322580644</v>
      </c>
      <c r="X12" s="126">
        <v>0</v>
      </c>
      <c r="Y12" s="124">
        <f t="shared" si="2"/>
        <v>0</v>
      </c>
      <c r="Z12" s="174">
        <f t="shared" si="5"/>
        <v>62</v>
      </c>
      <c r="AA12" s="143">
        <v>0</v>
      </c>
      <c r="AB12" s="175">
        <f t="shared" si="6"/>
        <v>0</v>
      </c>
      <c r="AC12" s="143">
        <v>1</v>
      </c>
      <c r="AD12" s="271">
        <f t="shared" si="7"/>
        <v>1.6129032258064516E-2</v>
      </c>
      <c r="AE12" s="274">
        <v>172.5</v>
      </c>
      <c r="AF12" s="143">
        <f t="shared" ref="AF12:AF23" si="9">AE12-AG12</f>
        <v>157.5</v>
      </c>
      <c r="AG12" s="228">
        <v>15</v>
      </c>
      <c r="AH12" s="128">
        <f t="shared" ref="AH12:AH23" si="10">AG12/AE12</f>
        <v>8.6956521739130432E-2</v>
      </c>
    </row>
    <row r="13" spans="1:34" s="129" customFormat="1" ht="15" customHeight="1">
      <c r="A13" s="434"/>
      <c r="B13" s="438"/>
      <c r="C13" s="130" t="s">
        <v>16</v>
      </c>
      <c r="D13" s="245">
        <v>178</v>
      </c>
      <c r="E13" s="105">
        <v>165</v>
      </c>
      <c r="F13" s="105">
        <v>124</v>
      </c>
      <c r="G13" s="105">
        <v>114</v>
      </c>
      <c r="H13" s="105">
        <v>0</v>
      </c>
      <c r="I13" s="105">
        <v>0</v>
      </c>
      <c r="J13" s="105">
        <v>0</v>
      </c>
      <c r="K13" s="246">
        <v>0</v>
      </c>
      <c r="L13" s="270">
        <v>124</v>
      </c>
      <c r="M13" s="267">
        <v>130</v>
      </c>
      <c r="N13" s="267">
        <v>74</v>
      </c>
      <c r="O13" s="267">
        <v>86</v>
      </c>
      <c r="P13" s="105">
        <v>0</v>
      </c>
      <c r="Q13" s="105">
        <v>0</v>
      </c>
      <c r="R13" s="105">
        <v>0</v>
      </c>
      <c r="S13" s="246">
        <v>0</v>
      </c>
      <c r="T13" s="258">
        <v>49</v>
      </c>
      <c r="U13" s="109">
        <f>T13/(T13+V13+X13)</f>
        <v>0.79032258064516125</v>
      </c>
      <c r="V13" s="14">
        <v>13</v>
      </c>
      <c r="W13" s="109">
        <f>V13/(T13+V13+X13)</f>
        <v>0.20967741935483872</v>
      </c>
      <c r="X13" s="221">
        <v>0</v>
      </c>
      <c r="Y13" s="109">
        <f>X13/(T13+V13+X13)</f>
        <v>0</v>
      </c>
      <c r="Z13" s="156">
        <f>T13+V13+X13</f>
        <v>62</v>
      </c>
      <c r="AA13" s="7">
        <v>0</v>
      </c>
      <c r="AB13" s="157">
        <f t="shared" si="6"/>
        <v>0</v>
      </c>
      <c r="AC13" s="7">
        <v>0</v>
      </c>
      <c r="AD13" s="272">
        <f t="shared" si="7"/>
        <v>0</v>
      </c>
      <c r="AE13" s="233">
        <v>172.5</v>
      </c>
      <c r="AF13" s="7">
        <f>AE13-AG13</f>
        <v>157.5</v>
      </c>
      <c r="AG13" s="235">
        <v>15</v>
      </c>
      <c r="AH13" s="134">
        <f t="shared" si="10"/>
        <v>8.6956521739130432E-2</v>
      </c>
    </row>
    <row r="14" spans="1:34" s="129" customFormat="1" ht="15" customHeight="1">
      <c r="A14" s="434"/>
      <c r="B14" s="438"/>
      <c r="C14" s="130" t="s">
        <v>10</v>
      </c>
      <c r="D14" s="245">
        <v>79</v>
      </c>
      <c r="E14" s="105">
        <v>81</v>
      </c>
      <c r="F14" s="105">
        <v>186</v>
      </c>
      <c r="G14" s="105">
        <v>159</v>
      </c>
      <c r="H14" s="105">
        <v>0</v>
      </c>
      <c r="I14" s="105">
        <v>0</v>
      </c>
      <c r="J14" s="105">
        <v>0</v>
      </c>
      <c r="K14" s="246">
        <v>4</v>
      </c>
      <c r="L14" s="264">
        <v>62</v>
      </c>
      <c r="M14" s="106">
        <v>80</v>
      </c>
      <c r="N14" s="106">
        <v>186</v>
      </c>
      <c r="O14" s="106">
        <v>145</v>
      </c>
      <c r="P14" s="105">
        <v>0</v>
      </c>
      <c r="Q14" s="105">
        <v>0</v>
      </c>
      <c r="R14" s="105">
        <v>0</v>
      </c>
      <c r="S14" s="246">
        <v>9</v>
      </c>
      <c r="T14" s="258">
        <v>62</v>
      </c>
      <c r="U14" s="109">
        <f>T14/(T14+V14+X14)</f>
        <v>1</v>
      </c>
      <c r="V14" s="14">
        <v>0</v>
      </c>
      <c r="W14" s="109">
        <f>V14/(T14+V14+X14)</f>
        <v>0</v>
      </c>
      <c r="X14" s="14">
        <v>0</v>
      </c>
      <c r="Y14" s="109">
        <f>X14/(T14+V14+X14)</f>
        <v>0</v>
      </c>
      <c r="Z14" s="156">
        <f>T14+V14+X14</f>
        <v>62</v>
      </c>
      <c r="AA14" s="7">
        <v>0</v>
      </c>
      <c r="AB14" s="157">
        <f t="shared" si="6"/>
        <v>0</v>
      </c>
      <c r="AC14" s="7">
        <v>1</v>
      </c>
      <c r="AD14" s="272">
        <f t="shared" si="7"/>
        <v>1.6129032258064516E-2</v>
      </c>
      <c r="AE14" s="233">
        <v>172.5</v>
      </c>
      <c r="AF14" s="7">
        <f>AE14-AG14</f>
        <v>164</v>
      </c>
      <c r="AG14" s="235">
        <v>8.5</v>
      </c>
      <c r="AH14" s="134">
        <f t="shared" si="10"/>
        <v>4.9275362318840582E-2</v>
      </c>
    </row>
    <row r="15" spans="1:34" s="129" customFormat="1" ht="15" customHeight="1">
      <c r="A15" s="434"/>
      <c r="B15" s="438"/>
      <c r="C15" s="130" t="s">
        <v>46</v>
      </c>
      <c r="D15" s="245">
        <v>209</v>
      </c>
      <c r="E15" s="105">
        <v>193</v>
      </c>
      <c r="F15" s="105">
        <v>62</v>
      </c>
      <c r="G15" s="105">
        <v>66</v>
      </c>
      <c r="H15" s="105">
        <v>0</v>
      </c>
      <c r="I15" s="105">
        <v>0</v>
      </c>
      <c r="J15" s="105">
        <v>0</v>
      </c>
      <c r="K15" s="246">
        <v>0</v>
      </c>
      <c r="L15" s="264">
        <v>155</v>
      </c>
      <c r="M15" s="106">
        <v>152</v>
      </c>
      <c r="N15" s="106">
        <v>31</v>
      </c>
      <c r="O15" s="106">
        <v>34</v>
      </c>
      <c r="P15" s="105">
        <v>0</v>
      </c>
      <c r="Q15" s="105">
        <v>0</v>
      </c>
      <c r="R15" s="105">
        <v>0</v>
      </c>
      <c r="S15" s="246">
        <v>0</v>
      </c>
      <c r="T15" s="258">
        <v>50</v>
      </c>
      <c r="U15" s="109">
        <f t="shared" si="0"/>
        <v>0.80645161290322576</v>
      </c>
      <c r="V15" s="14">
        <v>11</v>
      </c>
      <c r="W15" s="109">
        <f t="shared" si="1"/>
        <v>0.17741935483870969</v>
      </c>
      <c r="X15" s="221">
        <v>1</v>
      </c>
      <c r="Y15" s="109">
        <f t="shared" si="2"/>
        <v>1.6129032258064516E-2</v>
      </c>
      <c r="Z15" s="156">
        <f t="shared" si="5"/>
        <v>62</v>
      </c>
      <c r="AA15" s="7">
        <v>0</v>
      </c>
      <c r="AB15" s="157">
        <f t="shared" si="6"/>
        <v>0</v>
      </c>
      <c r="AC15" s="7">
        <v>1</v>
      </c>
      <c r="AD15" s="272">
        <f t="shared" si="7"/>
        <v>1.6129032258064516E-2</v>
      </c>
      <c r="AE15" s="233">
        <v>172.5</v>
      </c>
      <c r="AF15" s="7">
        <f t="shared" si="9"/>
        <v>165</v>
      </c>
      <c r="AG15" s="235">
        <v>7.5</v>
      </c>
      <c r="AH15" s="134">
        <f t="shared" si="10"/>
        <v>4.3478260869565216E-2</v>
      </c>
    </row>
    <row r="16" spans="1:34" s="129" customFormat="1" ht="15" customHeight="1">
      <c r="A16" s="434"/>
      <c r="B16" s="438"/>
      <c r="C16" s="130" t="s">
        <v>15</v>
      </c>
      <c r="D16" s="245">
        <v>85</v>
      </c>
      <c r="E16" s="105">
        <v>83</v>
      </c>
      <c r="F16" s="105">
        <v>93</v>
      </c>
      <c r="G16" s="105">
        <v>97</v>
      </c>
      <c r="H16" s="105">
        <v>0</v>
      </c>
      <c r="I16" s="105">
        <v>0</v>
      </c>
      <c r="J16" s="105">
        <v>0</v>
      </c>
      <c r="K16" s="246">
        <v>7</v>
      </c>
      <c r="L16" s="264">
        <v>62</v>
      </c>
      <c r="M16" s="106">
        <v>66</v>
      </c>
      <c r="N16" s="106">
        <v>62</v>
      </c>
      <c r="O16" s="106">
        <v>91</v>
      </c>
      <c r="P16" s="105">
        <v>0</v>
      </c>
      <c r="Q16" s="105">
        <v>0</v>
      </c>
      <c r="R16" s="105">
        <v>0</v>
      </c>
      <c r="S16" s="246">
        <v>1</v>
      </c>
      <c r="T16" s="258">
        <v>30</v>
      </c>
      <c r="U16" s="109">
        <f>T16/(T16+V16+X16)</f>
        <v>0.4838709677419355</v>
      </c>
      <c r="V16" s="14">
        <v>32</v>
      </c>
      <c r="W16" s="109">
        <f>V16/(T16+V16+X16)</f>
        <v>0.5161290322580645</v>
      </c>
      <c r="X16" s="14">
        <v>0</v>
      </c>
      <c r="Y16" s="109">
        <f>X16/(T16+V16+X16)</f>
        <v>0</v>
      </c>
      <c r="Z16" s="156">
        <f>T16+V16+X16</f>
        <v>62</v>
      </c>
      <c r="AA16" s="7">
        <v>0</v>
      </c>
      <c r="AB16" s="157">
        <f t="shared" si="6"/>
        <v>0</v>
      </c>
      <c r="AC16" s="7">
        <v>0</v>
      </c>
      <c r="AD16" s="272">
        <f t="shared" si="7"/>
        <v>0</v>
      </c>
      <c r="AE16" s="233">
        <v>172.5</v>
      </c>
      <c r="AF16" s="158">
        <f>AE16-AG16</f>
        <v>74.17</v>
      </c>
      <c r="AG16" s="235">
        <v>98.33</v>
      </c>
      <c r="AH16" s="134">
        <f t="shared" si="10"/>
        <v>0.57002898550724634</v>
      </c>
    </row>
    <row r="17" spans="1:34" s="129" customFormat="1" ht="15" customHeight="1">
      <c r="A17" s="434"/>
      <c r="B17" s="438"/>
      <c r="C17" s="130" t="s">
        <v>59</v>
      </c>
      <c r="D17" s="251">
        <v>114</v>
      </c>
      <c r="E17" s="242">
        <v>117</v>
      </c>
      <c r="F17" s="242">
        <v>155</v>
      </c>
      <c r="G17" s="242">
        <v>148</v>
      </c>
      <c r="H17" s="105">
        <v>0</v>
      </c>
      <c r="I17" s="105">
        <v>0</v>
      </c>
      <c r="J17" s="105">
        <v>0</v>
      </c>
      <c r="K17" s="252">
        <v>0</v>
      </c>
      <c r="L17" s="251">
        <v>93</v>
      </c>
      <c r="M17" s="242">
        <v>106</v>
      </c>
      <c r="N17" s="242">
        <v>124</v>
      </c>
      <c r="O17" s="242">
        <v>130</v>
      </c>
      <c r="P17" s="105">
        <v>0</v>
      </c>
      <c r="Q17" s="105">
        <v>0</v>
      </c>
      <c r="R17" s="105">
        <v>0</v>
      </c>
      <c r="S17" s="246">
        <v>0</v>
      </c>
      <c r="T17" s="258">
        <v>30</v>
      </c>
      <c r="U17" s="109">
        <f>T17/(T17+V17+X17)</f>
        <v>0.4838709677419355</v>
      </c>
      <c r="V17" s="14">
        <v>32</v>
      </c>
      <c r="W17" s="109">
        <f>V17/(T17+V17+X17)</f>
        <v>0.5161290322580645</v>
      </c>
      <c r="X17" s="14">
        <v>0</v>
      </c>
      <c r="Y17" s="109">
        <f>X17/(T17+V17+X17)</f>
        <v>0</v>
      </c>
      <c r="Z17" s="156">
        <f>T17+V17+X17</f>
        <v>62</v>
      </c>
      <c r="AA17" s="7">
        <v>0</v>
      </c>
      <c r="AB17" s="157">
        <f t="shared" si="6"/>
        <v>0</v>
      </c>
      <c r="AC17" s="7">
        <v>0</v>
      </c>
      <c r="AD17" s="272">
        <f t="shared" si="7"/>
        <v>0</v>
      </c>
      <c r="AE17" s="233">
        <v>172.5</v>
      </c>
      <c r="AF17" s="7">
        <f>AE17-AG17</f>
        <v>142.5</v>
      </c>
      <c r="AG17" s="235">
        <v>30</v>
      </c>
      <c r="AH17" s="134">
        <f t="shared" si="10"/>
        <v>0.17391304347826086</v>
      </c>
    </row>
    <row r="18" spans="1:34" s="129" customFormat="1" ht="15" customHeight="1">
      <c r="A18" s="434"/>
      <c r="B18" s="438"/>
      <c r="C18" s="130" t="s">
        <v>73</v>
      </c>
      <c r="D18" s="245">
        <v>227</v>
      </c>
      <c r="E18" s="105">
        <v>200</v>
      </c>
      <c r="F18" s="105">
        <v>124</v>
      </c>
      <c r="G18" s="105">
        <v>125</v>
      </c>
      <c r="H18" s="105">
        <v>0</v>
      </c>
      <c r="I18" s="105">
        <v>0</v>
      </c>
      <c r="J18" s="105">
        <v>0</v>
      </c>
      <c r="K18" s="246">
        <v>17</v>
      </c>
      <c r="L18" s="264">
        <v>186</v>
      </c>
      <c r="M18" s="106">
        <v>182</v>
      </c>
      <c r="N18" s="106">
        <v>124</v>
      </c>
      <c r="O18" s="106">
        <v>132</v>
      </c>
      <c r="P18" s="105">
        <v>0</v>
      </c>
      <c r="Q18" s="105">
        <v>0</v>
      </c>
      <c r="R18" s="105">
        <v>0</v>
      </c>
      <c r="S18" s="246">
        <v>3</v>
      </c>
      <c r="T18" s="258">
        <v>31</v>
      </c>
      <c r="U18" s="109">
        <f>T18/(T18+V18+X18)</f>
        <v>0.5</v>
      </c>
      <c r="V18" s="14">
        <v>31</v>
      </c>
      <c r="W18" s="109">
        <f>V18/(T18+V18+X18)</f>
        <v>0.5</v>
      </c>
      <c r="X18" s="221">
        <v>0</v>
      </c>
      <c r="Y18" s="109">
        <f>X18/(T18+V18+X18)</f>
        <v>0</v>
      </c>
      <c r="Z18" s="156">
        <f>T18+V18+X18</f>
        <v>62</v>
      </c>
      <c r="AA18" s="7">
        <v>0</v>
      </c>
      <c r="AB18" s="157">
        <f t="shared" si="6"/>
        <v>0</v>
      </c>
      <c r="AC18" s="7">
        <v>0</v>
      </c>
      <c r="AD18" s="272">
        <f t="shared" si="7"/>
        <v>0</v>
      </c>
      <c r="AE18" s="233">
        <v>172.5</v>
      </c>
      <c r="AF18" s="7">
        <f>AE18-AG18</f>
        <v>97.5</v>
      </c>
      <c r="AG18" s="235">
        <v>75</v>
      </c>
      <c r="AH18" s="134">
        <f t="shared" si="10"/>
        <v>0.43478260869565216</v>
      </c>
    </row>
    <row r="19" spans="1:34" s="129" customFormat="1" ht="15" customHeight="1">
      <c r="A19" s="434"/>
      <c r="B19" s="438"/>
      <c r="C19" s="130" t="s">
        <v>58</v>
      </c>
      <c r="D19" s="245">
        <v>147</v>
      </c>
      <c r="E19" s="105">
        <v>154</v>
      </c>
      <c r="F19" s="105">
        <v>186</v>
      </c>
      <c r="G19" s="105">
        <v>208</v>
      </c>
      <c r="H19" s="105">
        <v>0</v>
      </c>
      <c r="I19" s="105">
        <v>0</v>
      </c>
      <c r="J19" s="105">
        <v>0</v>
      </c>
      <c r="K19" s="246">
        <v>0</v>
      </c>
      <c r="L19" s="264">
        <v>124</v>
      </c>
      <c r="M19" s="106">
        <v>123</v>
      </c>
      <c r="N19" s="106">
        <v>155</v>
      </c>
      <c r="O19" s="106">
        <v>170</v>
      </c>
      <c r="P19" s="105">
        <v>0</v>
      </c>
      <c r="Q19" s="105">
        <v>0</v>
      </c>
      <c r="R19" s="105">
        <v>0</v>
      </c>
      <c r="S19" s="246">
        <v>0</v>
      </c>
      <c r="T19" s="258">
        <v>46</v>
      </c>
      <c r="U19" s="109">
        <f>T19/(T19+V19+X19)</f>
        <v>0.74193548387096775</v>
      </c>
      <c r="V19" s="14">
        <v>16</v>
      </c>
      <c r="W19" s="109">
        <f>V19/(T19+V19+X19)</f>
        <v>0.25806451612903225</v>
      </c>
      <c r="X19" s="221">
        <v>0</v>
      </c>
      <c r="Y19" s="109">
        <f>X19/(T19+V19+X19)</f>
        <v>0</v>
      </c>
      <c r="Z19" s="156">
        <f>T19+V19+X19</f>
        <v>62</v>
      </c>
      <c r="AA19" s="7">
        <v>0</v>
      </c>
      <c r="AB19" s="157">
        <f t="shared" si="6"/>
        <v>0</v>
      </c>
      <c r="AC19" s="7">
        <v>0</v>
      </c>
      <c r="AD19" s="272">
        <f t="shared" si="7"/>
        <v>0</v>
      </c>
      <c r="AE19" s="233">
        <v>172.5</v>
      </c>
      <c r="AF19" s="7">
        <f>AE19-AG19</f>
        <v>165</v>
      </c>
      <c r="AG19" s="235">
        <v>7.5</v>
      </c>
      <c r="AH19" s="134">
        <f t="shared" si="10"/>
        <v>4.3478260869565216E-2</v>
      </c>
    </row>
    <row r="20" spans="1:34" s="129" customFormat="1" ht="15" customHeight="1">
      <c r="A20" s="434"/>
      <c r="B20" s="438"/>
      <c r="C20" s="130" t="s">
        <v>47</v>
      </c>
      <c r="D20" s="245">
        <v>85</v>
      </c>
      <c r="E20" s="105">
        <v>83</v>
      </c>
      <c r="F20" s="105">
        <v>54</v>
      </c>
      <c r="G20" s="105">
        <v>71</v>
      </c>
      <c r="H20" s="105">
        <v>0</v>
      </c>
      <c r="I20" s="105">
        <v>0</v>
      </c>
      <c r="J20" s="105">
        <v>0</v>
      </c>
      <c r="K20" s="246">
        <v>10</v>
      </c>
      <c r="L20" s="264">
        <v>61</v>
      </c>
      <c r="M20" s="106">
        <v>62</v>
      </c>
      <c r="N20" s="106">
        <v>31</v>
      </c>
      <c r="O20" s="106">
        <v>54</v>
      </c>
      <c r="P20" s="105">
        <v>0</v>
      </c>
      <c r="Q20" s="105">
        <v>0</v>
      </c>
      <c r="R20" s="105">
        <v>0</v>
      </c>
      <c r="S20" s="246">
        <v>11</v>
      </c>
      <c r="T20" s="258">
        <v>45</v>
      </c>
      <c r="U20" s="109">
        <f>T20/(T20+V20+X20)</f>
        <v>0.72580645161290325</v>
      </c>
      <c r="V20" s="14">
        <v>17</v>
      </c>
      <c r="W20" s="109">
        <f>V20/(T20+V20+X20)</f>
        <v>0.27419354838709675</v>
      </c>
      <c r="X20" s="221">
        <v>0</v>
      </c>
      <c r="Y20" s="109">
        <f>X20/(T20+V20+X20)</f>
        <v>0</v>
      </c>
      <c r="Z20" s="156">
        <f>T20+V20+X20</f>
        <v>62</v>
      </c>
      <c r="AA20" s="7">
        <v>0</v>
      </c>
      <c r="AB20" s="157">
        <f t="shared" si="6"/>
        <v>0</v>
      </c>
      <c r="AC20" s="7">
        <v>0</v>
      </c>
      <c r="AD20" s="272">
        <f t="shared" si="7"/>
        <v>0</v>
      </c>
      <c r="AE20" s="233">
        <v>172.5</v>
      </c>
      <c r="AF20" s="7">
        <f>AE20-AG20</f>
        <v>142.5</v>
      </c>
      <c r="AG20" s="235">
        <v>30</v>
      </c>
      <c r="AH20" s="134">
        <f t="shared" si="10"/>
        <v>0.17391304347826086</v>
      </c>
    </row>
    <row r="21" spans="1:34" s="129" customFormat="1" ht="15" customHeight="1">
      <c r="A21" s="434"/>
      <c r="B21" s="438"/>
      <c r="C21" s="130" t="s">
        <v>14</v>
      </c>
      <c r="D21" s="245">
        <v>188</v>
      </c>
      <c r="E21" s="105">
        <v>174</v>
      </c>
      <c r="F21" s="105">
        <v>186</v>
      </c>
      <c r="G21" s="105">
        <v>176</v>
      </c>
      <c r="H21" s="105">
        <v>0</v>
      </c>
      <c r="I21" s="105">
        <v>0</v>
      </c>
      <c r="J21" s="105">
        <v>0</v>
      </c>
      <c r="K21" s="246">
        <v>15</v>
      </c>
      <c r="L21" s="264">
        <v>124</v>
      </c>
      <c r="M21" s="106">
        <v>126</v>
      </c>
      <c r="N21" s="106">
        <v>186</v>
      </c>
      <c r="O21" s="106">
        <v>221</v>
      </c>
      <c r="P21" s="105">
        <v>0</v>
      </c>
      <c r="Q21" s="105">
        <v>0</v>
      </c>
      <c r="R21" s="105">
        <v>0</v>
      </c>
      <c r="S21" s="246">
        <v>0</v>
      </c>
      <c r="T21" s="258">
        <v>31</v>
      </c>
      <c r="U21" s="109">
        <f t="shared" si="0"/>
        <v>0.5</v>
      </c>
      <c r="V21" s="14">
        <v>31</v>
      </c>
      <c r="W21" s="109">
        <f t="shared" si="1"/>
        <v>0.5</v>
      </c>
      <c r="X21" s="221">
        <v>0</v>
      </c>
      <c r="Y21" s="109">
        <f t="shared" si="2"/>
        <v>0</v>
      </c>
      <c r="Z21" s="156">
        <f t="shared" si="5"/>
        <v>62</v>
      </c>
      <c r="AA21" s="7">
        <v>0</v>
      </c>
      <c r="AB21" s="157">
        <f t="shared" si="6"/>
        <v>0</v>
      </c>
      <c r="AC21" s="7">
        <v>0</v>
      </c>
      <c r="AD21" s="272">
        <f t="shared" si="7"/>
        <v>0</v>
      </c>
      <c r="AE21" s="233">
        <v>307.5</v>
      </c>
      <c r="AF21" s="158">
        <f t="shared" si="9"/>
        <v>210</v>
      </c>
      <c r="AG21" s="235">
        <v>97.5</v>
      </c>
      <c r="AH21" s="134">
        <f t="shared" si="10"/>
        <v>0.31707317073170732</v>
      </c>
    </row>
    <row r="22" spans="1:34" s="129" customFormat="1" ht="15" customHeight="1">
      <c r="A22" s="434"/>
      <c r="B22" s="438"/>
      <c r="C22" s="130" t="s">
        <v>78</v>
      </c>
      <c r="D22" s="245">
        <v>139</v>
      </c>
      <c r="E22" s="105">
        <v>107</v>
      </c>
      <c r="F22" s="105">
        <v>93</v>
      </c>
      <c r="G22" s="105">
        <v>112</v>
      </c>
      <c r="H22" s="105">
        <v>0</v>
      </c>
      <c r="I22" s="105">
        <v>5</v>
      </c>
      <c r="J22" s="105">
        <v>0</v>
      </c>
      <c r="K22" s="246">
        <v>0</v>
      </c>
      <c r="L22" s="264">
        <v>93</v>
      </c>
      <c r="M22" s="106">
        <v>86</v>
      </c>
      <c r="N22" s="106">
        <v>62</v>
      </c>
      <c r="O22" s="106">
        <v>93</v>
      </c>
      <c r="P22" s="105">
        <v>0</v>
      </c>
      <c r="Q22" s="105">
        <v>5</v>
      </c>
      <c r="R22" s="105">
        <v>0</v>
      </c>
      <c r="S22" s="246">
        <v>0</v>
      </c>
      <c r="T22" s="258">
        <v>16</v>
      </c>
      <c r="U22" s="109">
        <f t="shared" si="0"/>
        <v>0.25806451612903225</v>
      </c>
      <c r="V22" s="14">
        <v>45</v>
      </c>
      <c r="W22" s="109">
        <f t="shared" si="1"/>
        <v>0.72580645161290325</v>
      </c>
      <c r="X22" s="221">
        <v>1</v>
      </c>
      <c r="Y22" s="109">
        <f t="shared" si="2"/>
        <v>1.6129032258064516E-2</v>
      </c>
      <c r="Z22" s="156">
        <f t="shared" si="5"/>
        <v>62</v>
      </c>
      <c r="AA22" s="7">
        <v>0</v>
      </c>
      <c r="AB22" s="157">
        <v>0</v>
      </c>
      <c r="AC22" s="7">
        <v>0</v>
      </c>
      <c r="AD22" s="272">
        <v>0</v>
      </c>
      <c r="AE22" s="233">
        <v>172.5</v>
      </c>
      <c r="AF22" s="158">
        <f t="shared" si="9"/>
        <v>142.5</v>
      </c>
      <c r="AG22" s="235">
        <v>30</v>
      </c>
      <c r="AH22" s="134">
        <f t="shared" si="10"/>
        <v>0.17391304347826086</v>
      </c>
    </row>
    <row r="23" spans="1:34" s="129" customFormat="1" ht="15" customHeight="1">
      <c r="A23" s="434"/>
      <c r="B23" s="438"/>
      <c r="C23" s="130" t="s">
        <v>65</v>
      </c>
      <c r="D23" s="245">
        <v>178</v>
      </c>
      <c r="E23" s="105">
        <v>187</v>
      </c>
      <c r="F23" s="105">
        <v>186</v>
      </c>
      <c r="G23" s="105">
        <v>202</v>
      </c>
      <c r="H23" s="105">
        <v>0</v>
      </c>
      <c r="I23" s="105">
        <v>15</v>
      </c>
      <c r="J23" s="105">
        <v>0</v>
      </c>
      <c r="K23" s="246">
        <v>0</v>
      </c>
      <c r="L23" s="264">
        <v>155</v>
      </c>
      <c r="M23" s="106">
        <v>201</v>
      </c>
      <c r="N23" s="106">
        <v>186</v>
      </c>
      <c r="O23" s="106">
        <v>208</v>
      </c>
      <c r="P23" s="105">
        <v>0</v>
      </c>
      <c r="Q23" s="105">
        <v>0</v>
      </c>
      <c r="R23" s="105">
        <v>0</v>
      </c>
      <c r="S23" s="246">
        <v>0</v>
      </c>
      <c r="T23" s="258">
        <v>52</v>
      </c>
      <c r="U23" s="109">
        <f t="shared" si="0"/>
        <v>0.83870967741935487</v>
      </c>
      <c r="V23" s="14">
        <v>10</v>
      </c>
      <c r="W23" s="109">
        <f t="shared" si="1"/>
        <v>0.16129032258064516</v>
      </c>
      <c r="X23" s="221">
        <v>0</v>
      </c>
      <c r="Y23" s="109">
        <f t="shared" si="2"/>
        <v>0</v>
      </c>
      <c r="Z23" s="156">
        <f t="shared" si="5"/>
        <v>62</v>
      </c>
      <c r="AA23" s="7">
        <v>0</v>
      </c>
      <c r="AB23" s="157">
        <f t="shared" si="6"/>
        <v>0</v>
      </c>
      <c r="AC23" s="7">
        <v>0</v>
      </c>
      <c r="AD23" s="272">
        <f t="shared" si="7"/>
        <v>0</v>
      </c>
      <c r="AE23" s="233">
        <v>172.5</v>
      </c>
      <c r="AF23" s="7">
        <f t="shared" si="9"/>
        <v>135</v>
      </c>
      <c r="AG23" s="235">
        <v>37.5</v>
      </c>
      <c r="AH23" s="134">
        <f t="shared" si="10"/>
        <v>0.21739130434782608</v>
      </c>
    </row>
    <row r="24" spans="1:34" s="135" customFormat="1" ht="15" customHeight="1" thickBot="1">
      <c r="A24" s="436"/>
      <c r="B24" s="439"/>
      <c r="C24" s="136" t="s">
        <v>11</v>
      </c>
      <c r="D24" s="253">
        <v>85</v>
      </c>
      <c r="E24" s="176">
        <v>93</v>
      </c>
      <c r="F24" s="176">
        <v>93</v>
      </c>
      <c r="G24" s="176">
        <v>107</v>
      </c>
      <c r="H24" s="176">
        <v>0</v>
      </c>
      <c r="I24" s="176">
        <v>0</v>
      </c>
      <c r="J24" s="176">
        <v>0</v>
      </c>
      <c r="K24" s="254">
        <v>0</v>
      </c>
      <c r="L24" s="265">
        <v>62</v>
      </c>
      <c r="M24" s="177">
        <v>82</v>
      </c>
      <c r="N24" s="177">
        <v>62</v>
      </c>
      <c r="O24" s="177">
        <v>71</v>
      </c>
      <c r="P24" s="176">
        <v>0</v>
      </c>
      <c r="Q24" s="176">
        <v>0</v>
      </c>
      <c r="R24" s="176">
        <v>0</v>
      </c>
      <c r="S24" s="254">
        <v>0</v>
      </c>
      <c r="T24" s="262">
        <v>17</v>
      </c>
      <c r="U24" s="199">
        <f>T24/(T24+V24+X24)</f>
        <v>0.27419354838709675</v>
      </c>
      <c r="V24" s="222">
        <v>45</v>
      </c>
      <c r="W24" s="199">
        <f>V24/(T24+V24+X24)</f>
        <v>0.72580645161290325</v>
      </c>
      <c r="X24" s="221">
        <v>0</v>
      </c>
      <c r="Y24" s="199">
        <f>X24/(T24+V24+X24)</f>
        <v>0</v>
      </c>
      <c r="Z24" s="200">
        <f>T24+V24+X24</f>
        <v>62</v>
      </c>
      <c r="AA24" s="171">
        <v>0</v>
      </c>
      <c r="AB24" s="201">
        <f>AA24/(T24+V24+X24)</f>
        <v>0</v>
      </c>
      <c r="AC24" s="171">
        <v>0</v>
      </c>
      <c r="AD24" s="273">
        <f>AC24/(T24+V24+X24)</f>
        <v>0</v>
      </c>
      <c r="AE24" s="275">
        <v>172.5</v>
      </c>
      <c r="AF24" s="276">
        <f>AE24-AG24</f>
        <v>135.80000000000001</v>
      </c>
      <c r="AG24" s="277">
        <v>36.700000000000003</v>
      </c>
      <c r="AH24" s="278">
        <f>AG24/AE24</f>
        <v>0.21275362318840582</v>
      </c>
    </row>
    <row r="25" spans="1:34" ht="15" customHeight="1" thickBot="1">
      <c r="A25" s="440" t="s">
        <v>36</v>
      </c>
      <c r="B25" s="441"/>
      <c r="C25" s="442"/>
      <c r="D25" s="294">
        <f t="shared" ref="D25:T25" si="11">SUM(D4:D24)</f>
        <v>3454</v>
      </c>
      <c r="E25" s="295">
        <f t="shared" si="11"/>
        <v>3228</v>
      </c>
      <c r="F25" s="295">
        <f t="shared" si="11"/>
        <v>2441</v>
      </c>
      <c r="G25" s="296">
        <f t="shared" si="11"/>
        <v>2563</v>
      </c>
      <c r="H25" s="296">
        <f t="shared" si="11"/>
        <v>0</v>
      </c>
      <c r="I25" s="296">
        <f t="shared" si="11"/>
        <v>29</v>
      </c>
      <c r="J25" s="296">
        <f t="shared" si="11"/>
        <v>0</v>
      </c>
      <c r="K25" s="296">
        <f t="shared" si="11"/>
        <v>69</v>
      </c>
      <c r="L25" s="294">
        <f t="shared" si="11"/>
        <v>2510</v>
      </c>
      <c r="M25" s="295">
        <f t="shared" si="11"/>
        <v>2576</v>
      </c>
      <c r="N25" s="295">
        <f t="shared" si="11"/>
        <v>1903</v>
      </c>
      <c r="O25" s="295">
        <f t="shared" si="11"/>
        <v>2134</v>
      </c>
      <c r="P25" s="296">
        <f t="shared" si="11"/>
        <v>0</v>
      </c>
      <c r="Q25" s="295">
        <f t="shared" si="11"/>
        <v>21</v>
      </c>
      <c r="R25" s="296">
        <f t="shared" si="11"/>
        <v>0</v>
      </c>
      <c r="S25" s="297">
        <f t="shared" si="11"/>
        <v>38</v>
      </c>
      <c r="T25" s="239">
        <f t="shared" si="11"/>
        <v>840</v>
      </c>
      <c r="U25" s="39">
        <f>T25/(T25+V25+X25)</f>
        <v>0.67906224737267584</v>
      </c>
      <c r="V25" s="37">
        <f>SUM(V4:V24)</f>
        <v>395</v>
      </c>
      <c r="W25" s="39">
        <f>V25/(T25+V25+X25)</f>
        <v>0.31932093775262732</v>
      </c>
      <c r="X25" s="37">
        <f>SUM(X4:X24)</f>
        <v>2</v>
      </c>
      <c r="Y25" s="40">
        <f>X25/(T25+V25+X25)</f>
        <v>1.6168148746968471E-3</v>
      </c>
      <c r="Z25" s="220">
        <f t="shared" si="5"/>
        <v>1237</v>
      </c>
      <c r="AA25" s="42">
        <f>SUM(AA4:AA24)</f>
        <v>0</v>
      </c>
      <c r="AB25" s="34">
        <f>AA25/(T25+V25+X25)</f>
        <v>0</v>
      </c>
      <c r="AC25" s="42">
        <f>SUM(AC4:AC24)</f>
        <v>7</v>
      </c>
      <c r="AD25" s="34">
        <f>AC25/(T25+V25+X25)</f>
        <v>5.6588520614389648E-3</v>
      </c>
      <c r="AE25" s="279">
        <f>SUM(AE4:AE24)</f>
        <v>3240</v>
      </c>
      <c r="AF25" s="280">
        <f>SUM(AF4:AF24)</f>
        <v>2466.4700000000003</v>
      </c>
      <c r="AG25" s="281">
        <f>SUM(AG4:AG24)</f>
        <v>773.53</v>
      </c>
      <c r="AH25" s="282">
        <f>AG25/AE25</f>
        <v>0.23874382716049383</v>
      </c>
    </row>
    <row r="26" spans="1:34" s="129" customFormat="1" ht="15" customHeight="1" thickBot="1">
      <c r="A26" s="443" t="s">
        <v>33</v>
      </c>
      <c r="B26" s="444"/>
      <c r="C26" s="138" t="s">
        <v>70</v>
      </c>
      <c r="D26" s="243">
        <v>177</v>
      </c>
      <c r="E26" s="159">
        <v>167</v>
      </c>
      <c r="F26" s="159">
        <v>152</v>
      </c>
      <c r="G26" s="159">
        <v>151</v>
      </c>
      <c r="H26" s="159">
        <v>0</v>
      </c>
      <c r="I26" s="159">
        <v>0</v>
      </c>
      <c r="J26" s="159">
        <v>0</v>
      </c>
      <c r="K26" s="244">
        <v>0</v>
      </c>
      <c r="L26" s="241">
        <v>133</v>
      </c>
      <c r="M26" s="153">
        <v>130</v>
      </c>
      <c r="N26" s="153">
        <v>103</v>
      </c>
      <c r="O26" s="153">
        <v>109</v>
      </c>
      <c r="P26" s="159">
        <v>0</v>
      </c>
      <c r="Q26" s="152">
        <v>0</v>
      </c>
      <c r="R26" s="159">
        <v>0</v>
      </c>
      <c r="S26" s="152">
        <v>0</v>
      </c>
      <c r="T26" s="202">
        <v>57</v>
      </c>
      <c r="U26" s="203">
        <f>T26/(T26+V26+X26)</f>
        <v>0.91935483870967738</v>
      </c>
      <c r="V26" s="204">
        <v>5</v>
      </c>
      <c r="W26" s="203">
        <f t="shared" ref="W26:W44" si="12">V26/(T26+V26+X26)</f>
        <v>8.0645161290322578E-2</v>
      </c>
      <c r="X26" s="223">
        <v>0</v>
      </c>
      <c r="Y26" s="205">
        <f t="shared" ref="Y26:Y44" si="13">X26/(T26+V26+X26)</f>
        <v>0</v>
      </c>
      <c r="Z26" s="206">
        <f t="shared" si="5"/>
        <v>62</v>
      </c>
      <c r="AA26" s="207">
        <v>0</v>
      </c>
      <c r="AB26" s="132">
        <f t="shared" ref="AB26:AB32" si="14">AA26/(T26+V26+X26)</f>
        <v>0</v>
      </c>
      <c r="AC26" s="208">
        <v>0</v>
      </c>
      <c r="AD26" s="132">
        <f t="shared" ref="AD26:AD32" si="15">AC26/(T26+V26+X26)</f>
        <v>0</v>
      </c>
      <c r="AE26" s="274">
        <v>172.5</v>
      </c>
      <c r="AF26" s="283">
        <f>AE26-AG26</f>
        <v>172.5</v>
      </c>
      <c r="AG26" s="228">
        <v>0</v>
      </c>
      <c r="AH26" s="128">
        <f t="shared" ref="AH26:AH32" si="16">AG26/AE26</f>
        <v>0</v>
      </c>
    </row>
    <row r="27" spans="1:34" s="129" customFormat="1" ht="15" customHeight="1" thickBot="1">
      <c r="A27" s="443"/>
      <c r="B27" s="444"/>
      <c r="C27" s="138" t="s">
        <v>17</v>
      </c>
      <c r="D27" s="245">
        <v>139</v>
      </c>
      <c r="E27" s="105">
        <v>112</v>
      </c>
      <c r="F27" s="105">
        <v>93</v>
      </c>
      <c r="G27" s="105">
        <v>71</v>
      </c>
      <c r="H27" s="105">
        <v>0</v>
      </c>
      <c r="I27" s="105">
        <v>0</v>
      </c>
      <c r="J27" s="105">
        <v>0</v>
      </c>
      <c r="K27" s="246">
        <v>12</v>
      </c>
      <c r="L27" s="240">
        <v>93</v>
      </c>
      <c r="M27" s="106">
        <v>92</v>
      </c>
      <c r="N27" s="106">
        <v>62</v>
      </c>
      <c r="O27" s="106">
        <v>78</v>
      </c>
      <c r="P27" s="105">
        <v>0</v>
      </c>
      <c r="Q27" s="105">
        <v>0</v>
      </c>
      <c r="R27" s="105">
        <v>0</v>
      </c>
      <c r="S27" s="105">
        <v>2</v>
      </c>
      <c r="T27" s="131">
        <v>35</v>
      </c>
      <c r="U27" s="139">
        <f t="shared" ref="U27:U44" si="17">T27/(T27+V27+X27)</f>
        <v>0.56451612903225812</v>
      </c>
      <c r="V27" s="14">
        <v>27</v>
      </c>
      <c r="W27" s="139">
        <f t="shared" si="12"/>
        <v>0.43548387096774194</v>
      </c>
      <c r="X27" s="221">
        <v>0</v>
      </c>
      <c r="Y27" s="140">
        <f t="shared" si="13"/>
        <v>0</v>
      </c>
      <c r="Z27" s="127">
        <f t="shared" si="5"/>
        <v>62</v>
      </c>
      <c r="AA27" s="225">
        <v>0</v>
      </c>
      <c r="AB27" s="132">
        <f t="shared" si="14"/>
        <v>0</v>
      </c>
      <c r="AC27" s="233">
        <v>0</v>
      </c>
      <c r="AD27" s="132">
        <f t="shared" si="15"/>
        <v>0</v>
      </c>
      <c r="AE27" s="233">
        <v>172.5</v>
      </c>
      <c r="AF27" s="7">
        <f>AE27-AG27</f>
        <v>113</v>
      </c>
      <c r="AG27" s="235">
        <v>59.5</v>
      </c>
      <c r="AH27" s="134">
        <f t="shared" si="16"/>
        <v>0.34492753623188405</v>
      </c>
    </row>
    <row r="28" spans="1:34" s="129" customFormat="1" ht="15" customHeight="1" thickBot="1">
      <c r="A28" s="443"/>
      <c r="B28" s="444"/>
      <c r="C28" s="138" t="s">
        <v>18</v>
      </c>
      <c r="D28" s="245">
        <v>116</v>
      </c>
      <c r="E28" s="105">
        <v>118</v>
      </c>
      <c r="F28" s="105">
        <v>155</v>
      </c>
      <c r="G28" s="105">
        <v>118</v>
      </c>
      <c r="H28" s="105">
        <v>0</v>
      </c>
      <c r="I28" s="105">
        <v>8</v>
      </c>
      <c r="J28" s="105">
        <v>0</v>
      </c>
      <c r="K28" s="246">
        <v>6</v>
      </c>
      <c r="L28" s="240">
        <v>124</v>
      </c>
      <c r="M28" s="106">
        <v>109</v>
      </c>
      <c r="N28" s="106">
        <v>62</v>
      </c>
      <c r="O28" s="106">
        <v>68</v>
      </c>
      <c r="P28" s="105">
        <v>0</v>
      </c>
      <c r="Q28" s="105">
        <v>5</v>
      </c>
      <c r="R28" s="105">
        <v>0</v>
      </c>
      <c r="S28" s="105">
        <v>0</v>
      </c>
      <c r="T28" s="131">
        <v>46</v>
      </c>
      <c r="U28" s="139">
        <f t="shared" si="17"/>
        <v>0.74193548387096775</v>
      </c>
      <c r="V28" s="14">
        <v>15</v>
      </c>
      <c r="W28" s="139">
        <f t="shared" si="12"/>
        <v>0.24193548387096775</v>
      </c>
      <c r="X28" s="221">
        <v>1</v>
      </c>
      <c r="Y28" s="140">
        <f t="shared" si="13"/>
        <v>1.6129032258064516E-2</v>
      </c>
      <c r="Z28" s="127">
        <f t="shared" si="5"/>
        <v>62</v>
      </c>
      <c r="AA28" s="133">
        <v>0</v>
      </c>
      <c r="AB28" s="132">
        <f t="shared" si="14"/>
        <v>0</v>
      </c>
      <c r="AC28" s="233">
        <v>0</v>
      </c>
      <c r="AD28" s="132">
        <f t="shared" si="15"/>
        <v>0</v>
      </c>
      <c r="AE28" s="233">
        <v>172.5</v>
      </c>
      <c r="AF28" s="7">
        <f t="shared" ref="AF28:AF39" si="18">AE28-AG28</f>
        <v>93</v>
      </c>
      <c r="AG28" s="235">
        <v>79.5</v>
      </c>
      <c r="AH28" s="134">
        <f t="shared" si="16"/>
        <v>0.46086956521739131</v>
      </c>
    </row>
    <row r="29" spans="1:34" s="129" customFormat="1" ht="15" customHeight="1" thickBot="1">
      <c r="A29" s="443"/>
      <c r="B29" s="444"/>
      <c r="C29" s="138" t="s">
        <v>19</v>
      </c>
      <c r="D29" s="245">
        <v>147</v>
      </c>
      <c r="E29" s="105">
        <v>139</v>
      </c>
      <c r="F29" s="105">
        <v>124</v>
      </c>
      <c r="G29" s="105">
        <v>130</v>
      </c>
      <c r="H29" s="105">
        <v>0</v>
      </c>
      <c r="I29" s="105">
        <v>12</v>
      </c>
      <c r="J29" s="105">
        <v>0</v>
      </c>
      <c r="K29" s="246">
        <v>0</v>
      </c>
      <c r="L29" s="240">
        <v>124</v>
      </c>
      <c r="M29" s="106">
        <v>122</v>
      </c>
      <c r="N29" s="106">
        <v>93</v>
      </c>
      <c r="O29" s="106">
        <v>103</v>
      </c>
      <c r="P29" s="105">
        <v>0</v>
      </c>
      <c r="Q29" s="105">
        <v>0</v>
      </c>
      <c r="R29" s="105">
        <v>0</v>
      </c>
      <c r="S29" s="105">
        <v>0</v>
      </c>
      <c r="T29" s="131">
        <v>13</v>
      </c>
      <c r="U29" s="139">
        <f t="shared" si="17"/>
        <v>0.20967741935483872</v>
      </c>
      <c r="V29" s="14">
        <v>49</v>
      </c>
      <c r="W29" s="139">
        <f t="shared" si="12"/>
        <v>0.79032258064516125</v>
      </c>
      <c r="X29" s="221">
        <v>0</v>
      </c>
      <c r="Y29" s="140">
        <f t="shared" si="13"/>
        <v>0</v>
      </c>
      <c r="Z29" s="127">
        <f t="shared" si="5"/>
        <v>62</v>
      </c>
      <c r="AA29" s="225">
        <v>0</v>
      </c>
      <c r="AB29" s="132">
        <f t="shared" si="14"/>
        <v>0</v>
      </c>
      <c r="AC29" s="233">
        <v>1</v>
      </c>
      <c r="AD29" s="132">
        <f t="shared" si="15"/>
        <v>1.6129032258064516E-2</v>
      </c>
      <c r="AE29" s="233">
        <v>172.5</v>
      </c>
      <c r="AF29" s="7">
        <f t="shared" si="18"/>
        <v>121.5</v>
      </c>
      <c r="AG29" s="235">
        <v>51</v>
      </c>
      <c r="AH29" s="134">
        <f t="shared" si="16"/>
        <v>0.29565217391304349</v>
      </c>
    </row>
    <row r="30" spans="1:34" s="129" customFormat="1" ht="15" customHeight="1" thickBot="1">
      <c r="A30" s="443"/>
      <c r="B30" s="444"/>
      <c r="C30" s="138" t="s">
        <v>20</v>
      </c>
      <c r="D30" s="245">
        <v>85</v>
      </c>
      <c r="E30" s="105">
        <v>112</v>
      </c>
      <c r="F30" s="105">
        <v>93</v>
      </c>
      <c r="G30" s="105">
        <v>55</v>
      </c>
      <c r="H30" s="105">
        <v>0</v>
      </c>
      <c r="I30" s="105">
        <v>0</v>
      </c>
      <c r="J30" s="105">
        <v>0</v>
      </c>
      <c r="K30" s="246">
        <v>0</v>
      </c>
      <c r="L30" s="240">
        <v>93</v>
      </c>
      <c r="M30" s="106">
        <v>93</v>
      </c>
      <c r="N30" s="106">
        <v>31</v>
      </c>
      <c r="O30" s="106">
        <v>31</v>
      </c>
      <c r="P30" s="105">
        <v>0</v>
      </c>
      <c r="Q30" s="105">
        <v>0</v>
      </c>
      <c r="R30" s="105">
        <v>0</v>
      </c>
      <c r="S30" s="105">
        <v>0</v>
      </c>
      <c r="T30" s="131">
        <v>38</v>
      </c>
      <c r="U30" s="139">
        <f t="shared" si="17"/>
        <v>0.61290322580645162</v>
      </c>
      <c r="V30" s="14">
        <v>24</v>
      </c>
      <c r="W30" s="139">
        <f t="shared" si="12"/>
        <v>0.38709677419354838</v>
      </c>
      <c r="X30" s="221">
        <v>0</v>
      </c>
      <c r="Y30" s="140">
        <f t="shared" si="13"/>
        <v>0</v>
      </c>
      <c r="Z30" s="127">
        <f t="shared" si="5"/>
        <v>62</v>
      </c>
      <c r="AA30" s="225">
        <v>0</v>
      </c>
      <c r="AB30" s="132">
        <f t="shared" si="14"/>
        <v>0</v>
      </c>
      <c r="AC30" s="233">
        <v>0</v>
      </c>
      <c r="AD30" s="132">
        <f t="shared" si="15"/>
        <v>0</v>
      </c>
      <c r="AE30" s="233">
        <v>172.5</v>
      </c>
      <c r="AF30" s="7">
        <f t="shared" si="18"/>
        <v>147</v>
      </c>
      <c r="AG30" s="235">
        <v>25.5</v>
      </c>
      <c r="AH30" s="134">
        <f t="shared" si="16"/>
        <v>0.14782608695652175</v>
      </c>
    </row>
    <row r="31" spans="1:34" s="129" customFormat="1" ht="15" customHeight="1" thickBot="1">
      <c r="A31" s="443"/>
      <c r="B31" s="444"/>
      <c r="C31" s="141" t="s">
        <v>21</v>
      </c>
      <c r="D31" s="245">
        <v>85</v>
      </c>
      <c r="E31" s="105">
        <v>79</v>
      </c>
      <c r="F31" s="105">
        <v>62</v>
      </c>
      <c r="G31" s="105">
        <v>83</v>
      </c>
      <c r="H31" s="105">
        <v>0</v>
      </c>
      <c r="I31" s="105">
        <v>0</v>
      </c>
      <c r="J31" s="105">
        <v>0</v>
      </c>
      <c r="K31" s="246">
        <v>0</v>
      </c>
      <c r="L31" s="240">
        <v>62</v>
      </c>
      <c r="M31" s="106">
        <v>62</v>
      </c>
      <c r="N31" s="106">
        <v>31</v>
      </c>
      <c r="O31" s="106">
        <v>50</v>
      </c>
      <c r="P31" s="105">
        <v>0</v>
      </c>
      <c r="Q31" s="105">
        <v>0</v>
      </c>
      <c r="R31" s="105">
        <v>0</v>
      </c>
      <c r="S31" s="105">
        <v>0</v>
      </c>
      <c r="T31" s="131">
        <v>26</v>
      </c>
      <c r="U31" s="139">
        <f t="shared" si="17"/>
        <v>0.41935483870967744</v>
      </c>
      <c r="V31" s="14">
        <v>36</v>
      </c>
      <c r="W31" s="139">
        <f t="shared" si="12"/>
        <v>0.58064516129032262</v>
      </c>
      <c r="X31" s="221">
        <v>0</v>
      </c>
      <c r="Y31" s="140">
        <f t="shared" si="13"/>
        <v>0</v>
      </c>
      <c r="Z31" s="127">
        <f t="shared" si="5"/>
        <v>62</v>
      </c>
      <c r="AA31" s="225">
        <v>0</v>
      </c>
      <c r="AB31" s="132">
        <f t="shared" si="14"/>
        <v>0</v>
      </c>
      <c r="AC31" s="233">
        <v>0</v>
      </c>
      <c r="AD31" s="132">
        <f t="shared" si="15"/>
        <v>0</v>
      </c>
      <c r="AE31" s="233">
        <v>172.5</v>
      </c>
      <c r="AF31" s="7">
        <f t="shared" si="18"/>
        <v>96</v>
      </c>
      <c r="AG31" s="235">
        <v>76.5</v>
      </c>
      <c r="AH31" s="134">
        <f t="shared" si="16"/>
        <v>0.44347826086956521</v>
      </c>
    </row>
    <row r="32" spans="1:34" s="129" customFormat="1" ht="15" customHeight="1" thickBot="1">
      <c r="A32" s="443"/>
      <c r="B32" s="444"/>
      <c r="C32" s="141" t="s">
        <v>41</v>
      </c>
      <c r="D32" s="245">
        <v>425</v>
      </c>
      <c r="E32" s="105">
        <v>440</v>
      </c>
      <c r="F32" s="105">
        <v>41</v>
      </c>
      <c r="G32" s="105">
        <v>45</v>
      </c>
      <c r="H32" s="105">
        <v>0</v>
      </c>
      <c r="I32" s="105">
        <v>0</v>
      </c>
      <c r="J32" s="105">
        <v>0</v>
      </c>
      <c r="K32" s="246">
        <v>0</v>
      </c>
      <c r="L32" s="240">
        <v>424</v>
      </c>
      <c r="M32" s="106">
        <v>412</v>
      </c>
      <c r="N32" s="106">
        <v>30</v>
      </c>
      <c r="O32" s="106">
        <v>31</v>
      </c>
      <c r="P32" s="105">
        <v>0</v>
      </c>
      <c r="Q32" s="105">
        <v>0</v>
      </c>
      <c r="R32" s="105">
        <v>0</v>
      </c>
      <c r="S32" s="105">
        <v>0</v>
      </c>
      <c r="T32" s="131">
        <v>46</v>
      </c>
      <c r="U32" s="139">
        <f t="shared" si="17"/>
        <v>0.74193548387096775</v>
      </c>
      <c r="V32" s="14">
        <v>16</v>
      </c>
      <c r="W32" s="139">
        <f t="shared" si="12"/>
        <v>0.25806451612903225</v>
      </c>
      <c r="X32" s="221">
        <v>0</v>
      </c>
      <c r="Y32" s="140">
        <f t="shared" si="13"/>
        <v>0</v>
      </c>
      <c r="Z32" s="127">
        <f t="shared" si="5"/>
        <v>62</v>
      </c>
      <c r="AA32" s="225">
        <v>0</v>
      </c>
      <c r="AB32" s="132">
        <f t="shared" si="14"/>
        <v>0</v>
      </c>
      <c r="AC32" s="233">
        <v>0</v>
      </c>
      <c r="AD32" s="132">
        <f t="shared" si="15"/>
        <v>0</v>
      </c>
      <c r="AE32" s="233">
        <v>172.5</v>
      </c>
      <c r="AF32" s="7">
        <f t="shared" si="18"/>
        <v>172.5</v>
      </c>
      <c r="AG32" s="235">
        <v>0</v>
      </c>
      <c r="AH32" s="134">
        <f t="shared" si="16"/>
        <v>0</v>
      </c>
    </row>
    <row r="33" spans="1:34" ht="15" customHeight="1" thickBot="1">
      <c r="A33" s="443"/>
      <c r="B33" s="444"/>
      <c r="C33" s="141" t="s">
        <v>43</v>
      </c>
      <c r="D33" s="245">
        <v>31</v>
      </c>
      <c r="E33" s="105">
        <v>53</v>
      </c>
      <c r="F33" s="105">
        <v>30</v>
      </c>
      <c r="G33" s="105">
        <v>17</v>
      </c>
      <c r="H33" s="105">
        <v>0</v>
      </c>
      <c r="I33" s="105">
        <v>0</v>
      </c>
      <c r="J33" s="105">
        <v>0</v>
      </c>
      <c r="K33" s="246">
        <v>0</v>
      </c>
      <c r="L33" s="240">
        <v>31</v>
      </c>
      <c r="M33" s="106">
        <v>34</v>
      </c>
      <c r="N33" s="106">
        <v>31</v>
      </c>
      <c r="O33" s="106">
        <v>30</v>
      </c>
      <c r="P33" s="105">
        <v>0</v>
      </c>
      <c r="Q33" s="105">
        <v>0</v>
      </c>
      <c r="R33" s="105">
        <v>0</v>
      </c>
      <c r="S33" s="105">
        <v>0</v>
      </c>
      <c r="T33" s="12">
        <v>62</v>
      </c>
      <c r="U33" s="10">
        <f t="shared" si="17"/>
        <v>1</v>
      </c>
      <c r="V33" s="13">
        <v>0</v>
      </c>
      <c r="W33" s="16">
        <f t="shared" si="12"/>
        <v>0</v>
      </c>
      <c r="X33" s="222">
        <v>0</v>
      </c>
      <c r="Y33" s="17">
        <f t="shared" si="13"/>
        <v>0</v>
      </c>
      <c r="Z33" s="122">
        <f t="shared" si="5"/>
        <v>62</v>
      </c>
      <c r="AA33" s="104" t="s">
        <v>48</v>
      </c>
      <c r="AB33" s="30" t="s">
        <v>48</v>
      </c>
      <c r="AC33" s="15" t="s">
        <v>48</v>
      </c>
      <c r="AD33" s="30" t="s">
        <v>48</v>
      </c>
      <c r="AE33" s="232" t="s">
        <v>48</v>
      </c>
      <c r="AF33" s="4" t="s">
        <v>48</v>
      </c>
      <c r="AG33" s="234" t="s">
        <v>48</v>
      </c>
      <c r="AH33" s="43" t="s">
        <v>48</v>
      </c>
    </row>
    <row r="34" spans="1:34" s="129" customFormat="1" ht="15" customHeight="1" thickBot="1">
      <c r="A34" s="445"/>
      <c r="B34" s="446"/>
      <c r="C34" s="141" t="s">
        <v>26</v>
      </c>
      <c r="D34" s="255">
        <v>116</v>
      </c>
      <c r="E34" s="197">
        <v>132</v>
      </c>
      <c r="F34" s="197">
        <v>124</v>
      </c>
      <c r="G34" s="197">
        <v>109</v>
      </c>
      <c r="H34" s="197">
        <v>0</v>
      </c>
      <c r="I34" s="197">
        <v>0</v>
      </c>
      <c r="J34" s="197">
        <v>0</v>
      </c>
      <c r="K34" s="266">
        <v>1</v>
      </c>
      <c r="L34" s="250">
        <v>93</v>
      </c>
      <c r="M34" s="198">
        <v>108</v>
      </c>
      <c r="N34" s="198">
        <v>62</v>
      </c>
      <c r="O34" s="198">
        <v>75</v>
      </c>
      <c r="P34" s="197">
        <v>0</v>
      </c>
      <c r="Q34" s="197">
        <v>0</v>
      </c>
      <c r="R34" s="197">
        <v>0</v>
      </c>
      <c r="S34" s="197">
        <v>0</v>
      </c>
      <c r="T34" s="209">
        <v>32</v>
      </c>
      <c r="U34" s="210">
        <f t="shared" si="17"/>
        <v>0.5161290322580645</v>
      </c>
      <c r="V34" s="224">
        <v>30</v>
      </c>
      <c r="W34" s="210">
        <f t="shared" si="12"/>
        <v>0.4838709677419355</v>
      </c>
      <c r="X34" s="224">
        <v>0</v>
      </c>
      <c r="Y34" s="212">
        <f t="shared" si="13"/>
        <v>0</v>
      </c>
      <c r="Z34" s="213">
        <f t="shared" si="5"/>
        <v>62</v>
      </c>
      <c r="AA34" s="104">
        <v>0</v>
      </c>
      <c r="AB34" s="214">
        <f t="shared" ref="AB34" si="19">AA34/(T34+V34+X34)</f>
        <v>0</v>
      </c>
      <c r="AC34" s="215">
        <v>0</v>
      </c>
      <c r="AD34" s="214">
        <f t="shared" ref="AD34" si="20">AC34/(T34+V34+X34)</f>
        <v>0</v>
      </c>
      <c r="AE34" s="137">
        <v>172.5</v>
      </c>
      <c r="AF34" s="276">
        <f t="shared" si="18"/>
        <v>113</v>
      </c>
      <c r="AG34" s="142">
        <v>59.5</v>
      </c>
      <c r="AH34" s="284">
        <f t="shared" ref="AH34" si="21">AG34/AE34</f>
        <v>0.34492753623188405</v>
      </c>
    </row>
    <row r="35" spans="1:34" ht="15" customHeight="1" thickBot="1">
      <c r="A35" s="447" t="s">
        <v>36</v>
      </c>
      <c r="B35" s="448"/>
      <c r="C35" s="449"/>
      <c r="D35" s="294">
        <f t="shared" ref="D35:K35" si="22">SUM(D26:D34)</f>
        <v>1321</v>
      </c>
      <c r="E35" s="298">
        <f t="shared" si="22"/>
        <v>1352</v>
      </c>
      <c r="F35" s="295">
        <f t="shared" si="22"/>
        <v>874</v>
      </c>
      <c r="G35" s="295">
        <f t="shared" si="22"/>
        <v>779</v>
      </c>
      <c r="H35" s="295">
        <f t="shared" si="22"/>
        <v>0</v>
      </c>
      <c r="I35" s="295">
        <f t="shared" si="22"/>
        <v>20</v>
      </c>
      <c r="J35" s="295">
        <f t="shared" si="22"/>
        <v>0</v>
      </c>
      <c r="K35" s="297">
        <f t="shared" si="22"/>
        <v>19</v>
      </c>
      <c r="L35" s="299">
        <f>SUM(L26:L34)</f>
        <v>1177</v>
      </c>
      <c r="M35" s="298">
        <f>SUM(M26:M34)</f>
        <v>1162</v>
      </c>
      <c r="N35" s="295">
        <f>SUM(N26:N34)</f>
        <v>505</v>
      </c>
      <c r="O35" s="298">
        <f>SUM(O26:O34)</f>
        <v>575</v>
      </c>
      <c r="P35" s="295">
        <f t="shared" ref="P35:S35" si="23">SUM(P26:P34)</f>
        <v>0</v>
      </c>
      <c r="Q35" s="298">
        <f t="shared" si="23"/>
        <v>5</v>
      </c>
      <c r="R35" s="295">
        <f t="shared" si="23"/>
        <v>0</v>
      </c>
      <c r="S35" s="300">
        <f t="shared" si="23"/>
        <v>2</v>
      </c>
      <c r="T35" s="239">
        <f>SUM(T26:T34)</f>
        <v>355</v>
      </c>
      <c r="U35" s="39">
        <f>T35/(T35+V35+X35)</f>
        <v>0.63620071684587809</v>
      </c>
      <c r="V35" s="37">
        <f>SUM(V26:V34)</f>
        <v>202</v>
      </c>
      <c r="W35" s="39">
        <f>V35/(T35+V35+X35)</f>
        <v>0.36200716845878134</v>
      </c>
      <c r="X35" s="37">
        <f>SUM(X26:X34)</f>
        <v>1</v>
      </c>
      <c r="Y35" s="40">
        <f>X35/(T35+V35+X35)</f>
        <v>1.7921146953405018E-3</v>
      </c>
      <c r="Z35" s="220">
        <f t="shared" si="5"/>
        <v>558</v>
      </c>
      <c r="AA35" s="42">
        <f>SUM(AA26:AA34)</f>
        <v>0</v>
      </c>
      <c r="AB35" s="34">
        <f>AA35/(T35+V35+X35)</f>
        <v>0</v>
      </c>
      <c r="AC35" s="42">
        <f>SUM(AC26:AC34)</f>
        <v>1</v>
      </c>
      <c r="AD35" s="34">
        <f>AC35/(T35+V35+X35)</f>
        <v>1.7921146953405018E-3</v>
      </c>
      <c r="AE35" s="285">
        <f>SUM(AE26:AE34)</f>
        <v>1380</v>
      </c>
      <c r="AF35" s="286">
        <f>SUM(AF26:AF34)</f>
        <v>1028.5</v>
      </c>
      <c r="AG35" s="286">
        <f>SUM(AG26:AG34)</f>
        <v>351.5</v>
      </c>
      <c r="AH35" s="282">
        <f>AG35/AE35</f>
        <v>0.25471014492753624</v>
      </c>
    </row>
    <row r="36" spans="1:34" s="129" customFormat="1" ht="15" customHeight="1" thickBot="1">
      <c r="A36" s="408" t="s">
        <v>44</v>
      </c>
      <c r="B36" s="410" t="s">
        <v>34</v>
      </c>
      <c r="C36" s="123" t="s">
        <v>22</v>
      </c>
      <c r="D36" s="243">
        <v>142</v>
      </c>
      <c r="E36" s="159">
        <v>133</v>
      </c>
      <c r="F36" s="159">
        <v>31</v>
      </c>
      <c r="G36" s="159">
        <v>30</v>
      </c>
      <c r="H36" s="159">
        <v>0</v>
      </c>
      <c r="I36" s="159">
        <v>0</v>
      </c>
      <c r="J36" s="159">
        <v>0</v>
      </c>
      <c r="K36" s="244">
        <v>0</v>
      </c>
      <c r="L36" s="241">
        <v>93</v>
      </c>
      <c r="M36" s="153">
        <v>94</v>
      </c>
      <c r="N36" s="153">
        <v>31</v>
      </c>
      <c r="O36" s="153">
        <v>33</v>
      </c>
      <c r="P36" s="159">
        <v>0</v>
      </c>
      <c r="Q36" s="152">
        <v>0</v>
      </c>
      <c r="R36" s="159">
        <v>0</v>
      </c>
      <c r="S36" s="152">
        <v>0</v>
      </c>
      <c r="T36" s="202">
        <v>52</v>
      </c>
      <c r="U36" s="203">
        <f t="shared" si="17"/>
        <v>0.83870967741935487</v>
      </c>
      <c r="V36" s="204">
        <v>10</v>
      </c>
      <c r="W36" s="203">
        <f t="shared" si="12"/>
        <v>0.16129032258064516</v>
      </c>
      <c r="X36" s="204">
        <v>0</v>
      </c>
      <c r="Y36" s="205">
        <f t="shared" si="13"/>
        <v>0</v>
      </c>
      <c r="Z36" s="206">
        <f t="shared" si="5"/>
        <v>62</v>
      </c>
      <c r="AA36" s="216">
        <v>0</v>
      </c>
      <c r="AB36" s="132">
        <f t="shared" ref="AB36:AB39" si="24">AA36/(T36+V36+X36)</f>
        <v>0</v>
      </c>
      <c r="AC36" s="208">
        <v>0</v>
      </c>
      <c r="AD36" s="132">
        <f t="shared" ref="AD36:AD39" si="25">AC36/(T36+V36+X36)</f>
        <v>0</v>
      </c>
      <c r="AE36" s="274">
        <v>172.5</v>
      </c>
      <c r="AF36" s="143">
        <f t="shared" si="18"/>
        <v>172.5</v>
      </c>
      <c r="AG36" s="228">
        <v>0</v>
      </c>
      <c r="AH36" s="128">
        <f t="shared" ref="AH36:AH39" si="26">AG36/AE36</f>
        <v>0</v>
      </c>
    </row>
    <row r="37" spans="1:34" ht="15" customHeight="1" thickBot="1">
      <c r="A37" s="409"/>
      <c r="B37" s="411"/>
      <c r="C37" s="130" t="s">
        <v>23</v>
      </c>
      <c r="D37" s="245">
        <v>211</v>
      </c>
      <c r="E37" s="105">
        <v>180</v>
      </c>
      <c r="F37" s="105">
        <v>46</v>
      </c>
      <c r="G37" s="105">
        <v>35</v>
      </c>
      <c r="H37" s="105">
        <v>0</v>
      </c>
      <c r="I37" s="105">
        <v>0</v>
      </c>
      <c r="J37" s="105">
        <v>0</v>
      </c>
      <c r="K37" s="246">
        <v>0</v>
      </c>
      <c r="L37" s="240">
        <v>157</v>
      </c>
      <c r="M37" s="106">
        <v>159</v>
      </c>
      <c r="N37" s="106">
        <v>47</v>
      </c>
      <c r="O37" s="106">
        <v>29</v>
      </c>
      <c r="P37" s="105">
        <v>0</v>
      </c>
      <c r="Q37" s="105">
        <v>0</v>
      </c>
      <c r="R37" s="105">
        <v>0</v>
      </c>
      <c r="S37" s="105">
        <v>0</v>
      </c>
      <c r="T37" s="8">
        <v>13</v>
      </c>
      <c r="U37" s="10">
        <f t="shared" si="17"/>
        <v>0.20967741935483872</v>
      </c>
      <c r="V37" s="9">
        <v>49</v>
      </c>
      <c r="W37" s="10">
        <f t="shared" si="12"/>
        <v>0.79032258064516125</v>
      </c>
      <c r="X37" s="9">
        <v>0</v>
      </c>
      <c r="Y37" s="11">
        <f t="shared" si="13"/>
        <v>0</v>
      </c>
      <c r="Z37" s="122">
        <f t="shared" si="5"/>
        <v>62</v>
      </c>
      <c r="AA37" s="225">
        <v>0</v>
      </c>
      <c r="AB37" s="31">
        <f t="shared" si="24"/>
        <v>0</v>
      </c>
      <c r="AC37" s="233">
        <v>0</v>
      </c>
      <c r="AD37" s="31">
        <f t="shared" si="25"/>
        <v>0</v>
      </c>
      <c r="AE37" s="233">
        <v>172.5</v>
      </c>
      <c r="AF37" s="4">
        <f t="shared" si="18"/>
        <v>150</v>
      </c>
      <c r="AG37" s="234">
        <v>22.5</v>
      </c>
      <c r="AH37" s="33">
        <f t="shared" si="26"/>
        <v>0.13043478260869565</v>
      </c>
    </row>
    <row r="38" spans="1:34" ht="15" customHeight="1" thickBot="1">
      <c r="A38" s="409"/>
      <c r="B38" s="411"/>
      <c r="C38" s="130" t="s">
        <v>24</v>
      </c>
      <c r="D38" s="245">
        <v>91</v>
      </c>
      <c r="E38" s="105">
        <v>83</v>
      </c>
      <c r="F38" s="105">
        <v>9</v>
      </c>
      <c r="G38" s="105">
        <v>8</v>
      </c>
      <c r="H38" s="105">
        <v>0</v>
      </c>
      <c r="I38" s="105">
        <v>0</v>
      </c>
      <c r="J38" s="105">
        <v>0</v>
      </c>
      <c r="K38" s="246">
        <v>0</v>
      </c>
      <c r="L38" s="225">
        <v>0</v>
      </c>
      <c r="M38" s="225">
        <v>0</v>
      </c>
      <c r="N38" s="225">
        <v>0</v>
      </c>
      <c r="O38" s="225">
        <v>0</v>
      </c>
      <c r="P38" s="105">
        <v>0</v>
      </c>
      <c r="Q38" s="105">
        <v>0</v>
      </c>
      <c r="R38" s="105">
        <v>0</v>
      </c>
      <c r="S38" s="105">
        <v>0</v>
      </c>
      <c r="T38" s="8">
        <v>21</v>
      </c>
      <c r="U38" s="10">
        <f t="shared" si="17"/>
        <v>1</v>
      </c>
      <c r="V38" s="9">
        <v>0</v>
      </c>
      <c r="W38" s="10">
        <f t="shared" si="12"/>
        <v>0</v>
      </c>
      <c r="X38" s="9">
        <v>0</v>
      </c>
      <c r="Y38" s="11">
        <f t="shared" si="13"/>
        <v>0</v>
      </c>
      <c r="Z38" s="122">
        <f t="shared" si="5"/>
        <v>21</v>
      </c>
      <c r="AA38" s="2">
        <v>0</v>
      </c>
      <c r="AB38" s="31">
        <f t="shared" si="24"/>
        <v>0</v>
      </c>
      <c r="AC38" s="232">
        <v>0</v>
      </c>
      <c r="AD38" s="31">
        <f t="shared" si="25"/>
        <v>0</v>
      </c>
      <c r="AE38" s="233">
        <v>172.5</v>
      </c>
      <c r="AF38" s="4">
        <f t="shared" si="18"/>
        <v>142.5</v>
      </c>
      <c r="AG38" s="234">
        <v>30</v>
      </c>
      <c r="AH38" s="33">
        <f t="shared" si="26"/>
        <v>0.17391304347826086</v>
      </c>
    </row>
    <row r="39" spans="1:34" s="129" customFormat="1" ht="15" customHeight="1" thickBot="1">
      <c r="A39" s="409"/>
      <c r="B39" s="411"/>
      <c r="C39" s="130" t="s">
        <v>71</v>
      </c>
      <c r="D39" s="245">
        <v>188</v>
      </c>
      <c r="E39" s="105">
        <v>249</v>
      </c>
      <c r="F39" s="105">
        <v>68</v>
      </c>
      <c r="G39" s="105">
        <v>73</v>
      </c>
      <c r="H39" s="105">
        <v>0</v>
      </c>
      <c r="I39" s="105">
        <v>0</v>
      </c>
      <c r="J39" s="105">
        <v>0</v>
      </c>
      <c r="K39" s="246">
        <v>0</v>
      </c>
      <c r="L39" s="240">
        <v>170</v>
      </c>
      <c r="M39" s="106">
        <v>182</v>
      </c>
      <c r="N39" s="106">
        <v>13</v>
      </c>
      <c r="O39" s="106">
        <v>13</v>
      </c>
      <c r="P39" s="105">
        <v>0</v>
      </c>
      <c r="Q39" s="105">
        <v>0</v>
      </c>
      <c r="R39" s="105">
        <v>0</v>
      </c>
      <c r="S39" s="105">
        <v>0</v>
      </c>
      <c r="T39" s="131">
        <v>38</v>
      </c>
      <c r="U39" s="139">
        <f t="shared" si="17"/>
        <v>0.61290322580645162</v>
      </c>
      <c r="V39" s="14">
        <v>24</v>
      </c>
      <c r="W39" s="139">
        <f t="shared" si="12"/>
        <v>0.38709677419354838</v>
      </c>
      <c r="X39" s="221">
        <v>0</v>
      </c>
      <c r="Y39" s="140">
        <f t="shared" si="13"/>
        <v>0</v>
      </c>
      <c r="Z39" s="127">
        <f t="shared" si="5"/>
        <v>62</v>
      </c>
      <c r="AA39" s="225">
        <v>0</v>
      </c>
      <c r="AB39" s="132">
        <f t="shared" si="24"/>
        <v>0</v>
      </c>
      <c r="AC39" s="233">
        <v>0</v>
      </c>
      <c r="AD39" s="132">
        <f t="shared" si="25"/>
        <v>0</v>
      </c>
      <c r="AE39" s="233">
        <v>172.5</v>
      </c>
      <c r="AF39" s="7">
        <f t="shared" si="18"/>
        <v>172.5</v>
      </c>
      <c r="AG39" s="235">
        <v>0</v>
      </c>
      <c r="AH39" s="134">
        <f t="shared" si="26"/>
        <v>0</v>
      </c>
    </row>
    <row r="40" spans="1:34" ht="15" customHeight="1" thickBot="1">
      <c r="A40" s="409"/>
      <c r="B40" s="412"/>
      <c r="C40" s="136" t="s">
        <v>25</v>
      </c>
      <c r="D40" s="253">
        <v>17</v>
      </c>
      <c r="E40" s="176">
        <v>18</v>
      </c>
      <c r="F40" s="176">
        <v>0</v>
      </c>
      <c r="G40" s="176">
        <v>23</v>
      </c>
      <c r="H40" s="176">
        <v>0</v>
      </c>
      <c r="I40" s="176">
        <v>0</v>
      </c>
      <c r="J40" s="176">
        <v>0</v>
      </c>
      <c r="K40" s="254">
        <v>0</v>
      </c>
      <c r="L40" s="256">
        <v>22</v>
      </c>
      <c r="M40" s="177">
        <v>18</v>
      </c>
      <c r="N40" s="177">
        <v>0</v>
      </c>
      <c r="O40" s="177">
        <v>27</v>
      </c>
      <c r="P40" s="176">
        <v>0</v>
      </c>
      <c r="Q40" s="176">
        <v>0</v>
      </c>
      <c r="R40" s="176">
        <v>0</v>
      </c>
      <c r="S40" s="176">
        <v>0</v>
      </c>
      <c r="T40" s="189">
        <v>48</v>
      </c>
      <c r="U40" s="190">
        <f t="shared" si="17"/>
        <v>0.84210526315789469</v>
      </c>
      <c r="V40" s="191">
        <v>9</v>
      </c>
      <c r="W40" s="190">
        <f t="shared" si="12"/>
        <v>0.15789473684210525</v>
      </c>
      <c r="X40" s="191">
        <v>0</v>
      </c>
      <c r="Y40" s="192">
        <f t="shared" si="13"/>
        <v>0</v>
      </c>
      <c r="Z40" s="193">
        <f t="shared" si="5"/>
        <v>57</v>
      </c>
      <c r="AA40" s="194" t="s">
        <v>48</v>
      </c>
      <c r="AB40" s="195" t="s">
        <v>48</v>
      </c>
      <c r="AC40" s="111" t="s">
        <v>48</v>
      </c>
      <c r="AD40" s="195" t="s">
        <v>48</v>
      </c>
      <c r="AE40" s="137" t="s">
        <v>48</v>
      </c>
      <c r="AF40" s="196" t="s">
        <v>48</v>
      </c>
      <c r="AG40" s="142" t="s">
        <v>48</v>
      </c>
      <c r="AH40" s="114" t="s">
        <v>48</v>
      </c>
    </row>
    <row r="41" spans="1:34" ht="15" customHeight="1" thickBot="1">
      <c r="A41" s="409"/>
      <c r="B41" s="413" t="s">
        <v>35</v>
      </c>
      <c r="C41" s="178" t="s">
        <v>27</v>
      </c>
      <c r="D41" s="243">
        <v>301</v>
      </c>
      <c r="E41" s="159">
        <v>288</v>
      </c>
      <c r="F41" s="159">
        <v>62</v>
      </c>
      <c r="G41" s="159">
        <v>52</v>
      </c>
      <c r="H41" s="159">
        <v>0</v>
      </c>
      <c r="I41" s="159">
        <v>0</v>
      </c>
      <c r="J41" s="159">
        <v>0</v>
      </c>
      <c r="K41" s="244">
        <v>0</v>
      </c>
      <c r="L41" s="241">
        <v>279</v>
      </c>
      <c r="M41" s="153">
        <v>272</v>
      </c>
      <c r="N41" s="153">
        <v>62</v>
      </c>
      <c r="O41" s="153">
        <v>62</v>
      </c>
      <c r="P41" s="159">
        <v>0</v>
      </c>
      <c r="Q41" s="152">
        <v>0</v>
      </c>
      <c r="R41" s="159">
        <v>0</v>
      </c>
      <c r="S41" s="152">
        <v>0</v>
      </c>
      <c r="T41" s="179">
        <v>48</v>
      </c>
      <c r="U41" s="180">
        <f t="shared" si="17"/>
        <v>0.77419354838709675</v>
      </c>
      <c r="V41" s="181">
        <v>14</v>
      </c>
      <c r="W41" s="180">
        <f t="shared" si="12"/>
        <v>0.22580645161290322</v>
      </c>
      <c r="X41" s="287">
        <v>0</v>
      </c>
      <c r="Y41" s="182">
        <f t="shared" si="13"/>
        <v>0</v>
      </c>
      <c r="Z41" s="173">
        <f t="shared" si="5"/>
        <v>62</v>
      </c>
      <c r="AA41" s="183" t="s">
        <v>48</v>
      </c>
      <c r="AB41" s="30" t="s">
        <v>48</v>
      </c>
      <c r="AC41" s="184" t="s">
        <v>48</v>
      </c>
      <c r="AD41" s="185" t="s">
        <v>48</v>
      </c>
      <c r="AE41" s="184" t="s">
        <v>48</v>
      </c>
      <c r="AF41" s="186" t="s">
        <v>48</v>
      </c>
      <c r="AG41" s="187" t="s">
        <v>48</v>
      </c>
      <c r="AH41" s="188" t="s">
        <v>48</v>
      </c>
    </row>
    <row r="42" spans="1:34" ht="15" customHeight="1" thickBot="1">
      <c r="A42" s="409"/>
      <c r="B42" s="413"/>
      <c r="C42" s="144" t="s">
        <v>28</v>
      </c>
      <c r="D42" s="245">
        <v>92</v>
      </c>
      <c r="E42" s="105">
        <v>87</v>
      </c>
      <c r="F42" s="105">
        <v>31</v>
      </c>
      <c r="G42" s="105">
        <v>26</v>
      </c>
      <c r="H42" s="105">
        <v>0</v>
      </c>
      <c r="I42" s="105">
        <v>0</v>
      </c>
      <c r="J42" s="105">
        <v>0</v>
      </c>
      <c r="K42" s="246">
        <v>0</v>
      </c>
      <c r="L42" s="240">
        <v>93</v>
      </c>
      <c r="M42" s="106">
        <v>87</v>
      </c>
      <c r="N42" s="106">
        <v>31</v>
      </c>
      <c r="O42" s="106">
        <v>30</v>
      </c>
      <c r="P42" s="105">
        <v>0</v>
      </c>
      <c r="Q42" s="105">
        <v>0</v>
      </c>
      <c r="R42" s="105">
        <v>0</v>
      </c>
      <c r="S42" s="105">
        <v>0</v>
      </c>
      <c r="T42" s="8">
        <v>49</v>
      </c>
      <c r="U42" s="18">
        <f t="shared" si="17"/>
        <v>0.79032258064516125</v>
      </c>
      <c r="V42" s="9">
        <v>13</v>
      </c>
      <c r="W42" s="18">
        <f t="shared" si="12"/>
        <v>0.20967741935483872</v>
      </c>
      <c r="X42" s="9">
        <v>0</v>
      </c>
      <c r="Y42" s="19">
        <f t="shared" si="13"/>
        <v>0</v>
      </c>
      <c r="Z42" s="122">
        <f t="shared" si="5"/>
        <v>62</v>
      </c>
      <c r="AA42" s="2" t="s">
        <v>48</v>
      </c>
      <c r="AB42" s="31" t="s">
        <v>48</v>
      </c>
      <c r="AC42" s="232" t="s">
        <v>48</v>
      </c>
      <c r="AD42" s="44" t="s">
        <v>48</v>
      </c>
      <c r="AE42" s="232" t="s">
        <v>48</v>
      </c>
      <c r="AF42" s="4" t="s">
        <v>48</v>
      </c>
      <c r="AG42" s="234" t="s">
        <v>48</v>
      </c>
      <c r="AH42" s="43" t="s">
        <v>48</v>
      </c>
    </row>
    <row r="43" spans="1:34" ht="15" customHeight="1" thickBot="1">
      <c r="A43" s="409"/>
      <c r="B43" s="413"/>
      <c r="C43" s="144" t="s">
        <v>29</v>
      </c>
      <c r="D43" s="245">
        <v>62</v>
      </c>
      <c r="E43" s="105">
        <v>62</v>
      </c>
      <c r="F43" s="105">
        <v>31</v>
      </c>
      <c r="G43" s="105">
        <v>26</v>
      </c>
      <c r="H43" s="105">
        <v>0</v>
      </c>
      <c r="I43" s="105">
        <v>0</v>
      </c>
      <c r="J43" s="105">
        <v>0</v>
      </c>
      <c r="K43" s="246">
        <v>0</v>
      </c>
      <c r="L43" s="240">
        <v>62</v>
      </c>
      <c r="M43" s="106">
        <v>62</v>
      </c>
      <c r="N43" s="106">
        <v>31</v>
      </c>
      <c r="O43" s="106">
        <v>29</v>
      </c>
      <c r="P43" s="105">
        <v>0</v>
      </c>
      <c r="Q43" s="105">
        <v>0</v>
      </c>
      <c r="R43" s="105">
        <v>0</v>
      </c>
      <c r="S43" s="105">
        <v>0</v>
      </c>
      <c r="T43" s="8">
        <v>57</v>
      </c>
      <c r="U43" s="18">
        <f t="shared" si="17"/>
        <v>0.91935483870967738</v>
      </c>
      <c r="V43" s="9">
        <v>5</v>
      </c>
      <c r="W43" s="18">
        <f t="shared" si="12"/>
        <v>8.0645161290322578E-2</v>
      </c>
      <c r="X43" s="9">
        <v>0</v>
      </c>
      <c r="Y43" s="19">
        <f t="shared" si="13"/>
        <v>0</v>
      </c>
      <c r="Z43" s="122">
        <f t="shared" si="5"/>
        <v>62</v>
      </c>
      <c r="AA43" s="2" t="s">
        <v>48</v>
      </c>
      <c r="AB43" s="31" t="s">
        <v>48</v>
      </c>
      <c r="AC43" s="232" t="s">
        <v>48</v>
      </c>
      <c r="AD43" s="44" t="s">
        <v>48</v>
      </c>
      <c r="AE43" s="232" t="s">
        <v>48</v>
      </c>
      <c r="AF43" s="4" t="s">
        <v>48</v>
      </c>
      <c r="AG43" s="234" t="s">
        <v>48</v>
      </c>
      <c r="AH43" s="43" t="s">
        <v>48</v>
      </c>
    </row>
    <row r="44" spans="1:34" ht="15" customHeight="1" thickBot="1">
      <c r="A44" s="409"/>
      <c r="B44" s="413"/>
      <c r="C44" s="145" t="s">
        <v>30</v>
      </c>
      <c r="D44" s="253">
        <v>124</v>
      </c>
      <c r="E44" s="176">
        <v>117</v>
      </c>
      <c r="F44" s="176">
        <v>124</v>
      </c>
      <c r="G44" s="176">
        <v>74</v>
      </c>
      <c r="H44" s="176">
        <v>0</v>
      </c>
      <c r="I44" s="176">
        <v>25</v>
      </c>
      <c r="J44" s="176">
        <v>0</v>
      </c>
      <c r="K44" s="254">
        <v>8</v>
      </c>
      <c r="L44" s="240">
        <v>93</v>
      </c>
      <c r="M44" s="106">
        <v>91</v>
      </c>
      <c r="N44" s="106">
        <v>124</v>
      </c>
      <c r="O44" s="106">
        <v>93</v>
      </c>
      <c r="P44" s="176">
        <v>0</v>
      </c>
      <c r="Q44" s="105">
        <v>0</v>
      </c>
      <c r="R44" s="176">
        <v>0</v>
      </c>
      <c r="S44" s="105">
        <v>8</v>
      </c>
      <c r="T44" s="8">
        <v>54</v>
      </c>
      <c r="U44" s="18">
        <f t="shared" si="17"/>
        <v>0.87096774193548387</v>
      </c>
      <c r="V44" s="9">
        <v>8</v>
      </c>
      <c r="W44" s="18">
        <f t="shared" si="12"/>
        <v>0.12903225806451613</v>
      </c>
      <c r="X44" s="9">
        <v>0</v>
      </c>
      <c r="Y44" s="19">
        <f t="shared" si="13"/>
        <v>0</v>
      </c>
      <c r="Z44" s="122">
        <f t="shared" si="5"/>
        <v>62</v>
      </c>
      <c r="AA44" s="2" t="s">
        <v>48</v>
      </c>
      <c r="AB44" s="31" t="s">
        <v>48</v>
      </c>
      <c r="AC44" s="232" t="s">
        <v>48</v>
      </c>
      <c r="AD44" s="44" t="s">
        <v>48</v>
      </c>
      <c r="AE44" s="111" t="s">
        <v>48</v>
      </c>
      <c r="AF44" s="112" t="s">
        <v>48</v>
      </c>
      <c r="AG44" s="113" t="s">
        <v>48</v>
      </c>
      <c r="AH44" s="114" t="s">
        <v>48</v>
      </c>
    </row>
    <row r="45" spans="1:34" ht="15.75" thickBot="1">
      <c r="A45" s="393" t="s">
        <v>36</v>
      </c>
      <c r="B45" s="394"/>
      <c r="C45" s="395"/>
      <c r="D45" s="45">
        <f t="shared" ref="D45:K45" si="27">SUM(D36:D44)</f>
        <v>1228</v>
      </c>
      <c r="E45" s="36">
        <f t="shared" si="27"/>
        <v>1217</v>
      </c>
      <c r="F45" s="36">
        <f t="shared" si="27"/>
        <v>402</v>
      </c>
      <c r="G45" s="36">
        <f t="shared" si="27"/>
        <v>347</v>
      </c>
      <c r="H45" s="36">
        <f t="shared" si="27"/>
        <v>0</v>
      </c>
      <c r="I45" s="36">
        <f t="shared" si="27"/>
        <v>25</v>
      </c>
      <c r="J45" s="36">
        <f t="shared" si="27"/>
        <v>0</v>
      </c>
      <c r="K45" s="36">
        <f t="shared" si="27"/>
        <v>8</v>
      </c>
      <c r="L45" s="35">
        <f>SUM(L36:L44)</f>
        <v>969</v>
      </c>
      <c r="M45" s="36">
        <f>SUM(M36:M44)</f>
        <v>965</v>
      </c>
      <c r="N45" s="37">
        <f>SUM(N36:N44)</f>
        <v>339</v>
      </c>
      <c r="O45" s="38">
        <f>SUM(O36:O44)</f>
        <v>316</v>
      </c>
      <c r="P45" s="38">
        <f t="shared" ref="P45:S45" si="28">SUM(P36:P44)</f>
        <v>0</v>
      </c>
      <c r="Q45" s="38">
        <f t="shared" si="28"/>
        <v>0</v>
      </c>
      <c r="R45" s="38">
        <f t="shared" si="28"/>
        <v>0</v>
      </c>
      <c r="S45" s="38">
        <f t="shared" si="28"/>
        <v>8</v>
      </c>
      <c r="T45" s="35">
        <f>SUM(T36:T44)</f>
        <v>380</v>
      </c>
      <c r="U45" s="39">
        <f>T45/(T45+V45+X45)</f>
        <v>0.7421875</v>
      </c>
      <c r="V45" s="37">
        <f>SUM(V36:V44)</f>
        <v>132</v>
      </c>
      <c r="W45" s="39">
        <f>V45/(T45+V45+X45)</f>
        <v>0.2578125</v>
      </c>
      <c r="X45" s="37">
        <f>SUM(X36:X44)</f>
        <v>0</v>
      </c>
      <c r="Y45" s="40">
        <f>X45/(T45+V45+X45)</f>
        <v>0</v>
      </c>
      <c r="Z45" s="117"/>
      <c r="AA45" s="41">
        <f>SUM(AA36:AA44)</f>
        <v>0</v>
      </c>
      <c r="AB45" s="32">
        <f>AA45/(T45+V45+X45)</f>
        <v>0</v>
      </c>
      <c r="AC45" s="42">
        <f>SUM(AC36:AC44)</f>
        <v>0</v>
      </c>
      <c r="AD45" s="32">
        <f>AC45/(T45+V45+X45)</f>
        <v>0</v>
      </c>
      <c r="AE45" s="94">
        <f>SUM(AE36:AE44)</f>
        <v>690</v>
      </c>
      <c r="AF45" s="95">
        <f>SUM(AF36:AF44)</f>
        <v>637.5</v>
      </c>
      <c r="AG45" s="99">
        <f>SUM(AG36:AG44)</f>
        <v>52.5</v>
      </c>
      <c r="AH45" s="97">
        <f>AG45/AE45</f>
        <v>7.6086956521739135E-2</v>
      </c>
    </row>
    <row r="46" spans="1:34" ht="15.75" thickBo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21"/>
      <c r="AA46" s="23"/>
      <c r="AB46" s="23"/>
      <c r="AC46" s="23"/>
      <c r="AD46" s="23"/>
      <c r="AE46" s="24"/>
      <c r="AF46" s="24"/>
      <c r="AG46" s="25"/>
    </row>
    <row r="47" spans="1:34" ht="15.75" customHeight="1">
      <c r="A47" s="396" t="s">
        <v>38</v>
      </c>
      <c r="B47" s="397"/>
      <c r="C47" s="398"/>
      <c r="D47" s="46">
        <f t="shared" ref="D47:Y47" si="29">D25</f>
        <v>3454</v>
      </c>
      <c r="E47" s="47">
        <f t="shared" si="29"/>
        <v>3228</v>
      </c>
      <c r="F47" s="47">
        <f t="shared" si="29"/>
        <v>2441</v>
      </c>
      <c r="G47" s="48">
        <f t="shared" si="29"/>
        <v>2563</v>
      </c>
      <c r="H47" s="48">
        <f t="shared" si="29"/>
        <v>0</v>
      </c>
      <c r="I47" s="48">
        <f t="shared" si="29"/>
        <v>29</v>
      </c>
      <c r="J47" s="48">
        <f t="shared" si="29"/>
        <v>0</v>
      </c>
      <c r="K47" s="48">
        <f t="shared" si="29"/>
        <v>69</v>
      </c>
      <c r="L47" s="46">
        <f t="shared" si="29"/>
        <v>2510</v>
      </c>
      <c r="M47" s="47">
        <f t="shared" si="29"/>
        <v>2576</v>
      </c>
      <c r="N47" s="47">
        <f t="shared" si="29"/>
        <v>1903</v>
      </c>
      <c r="O47" s="47">
        <f t="shared" si="29"/>
        <v>2134</v>
      </c>
      <c r="P47" s="47">
        <f t="shared" si="29"/>
        <v>0</v>
      </c>
      <c r="Q47" s="47">
        <f t="shared" si="29"/>
        <v>21</v>
      </c>
      <c r="R47" s="47">
        <f t="shared" si="29"/>
        <v>0</v>
      </c>
      <c r="S47" s="49">
        <f t="shared" si="29"/>
        <v>38</v>
      </c>
      <c r="T47" s="50">
        <f t="shared" si="29"/>
        <v>840</v>
      </c>
      <c r="U47" s="51">
        <f t="shared" si="29"/>
        <v>0.67906224737267584</v>
      </c>
      <c r="V47" s="52">
        <f t="shared" si="29"/>
        <v>395</v>
      </c>
      <c r="W47" s="51">
        <f t="shared" si="29"/>
        <v>0.31932093775262732</v>
      </c>
      <c r="X47" s="52">
        <f t="shared" si="29"/>
        <v>2</v>
      </c>
      <c r="Y47" s="53">
        <f t="shared" si="29"/>
        <v>1.6168148746968471E-3</v>
      </c>
      <c r="Z47" s="118"/>
      <c r="AA47" s="54">
        <f t="shared" ref="AA47:AG47" si="30">AA25</f>
        <v>0</v>
      </c>
      <c r="AB47" s="55">
        <f t="shared" si="30"/>
        <v>0</v>
      </c>
      <c r="AC47" s="56">
        <f t="shared" si="30"/>
        <v>7</v>
      </c>
      <c r="AD47" s="57">
        <f t="shared" si="30"/>
        <v>5.6588520614389648E-3</v>
      </c>
      <c r="AE47" s="58">
        <f t="shared" si="30"/>
        <v>3240</v>
      </c>
      <c r="AF47" s="59">
        <f t="shared" si="30"/>
        <v>2466.4700000000003</v>
      </c>
      <c r="AG47" s="60">
        <f t="shared" si="30"/>
        <v>773.53</v>
      </c>
      <c r="AH47" s="55">
        <f>AG47/AE47</f>
        <v>0.23874382716049383</v>
      </c>
    </row>
    <row r="48" spans="1:34">
      <c r="A48" s="399" t="s">
        <v>39</v>
      </c>
      <c r="B48" s="400"/>
      <c r="C48" s="401"/>
      <c r="D48" s="61">
        <f>D35</f>
        <v>1321</v>
      </c>
      <c r="E48" s="62">
        <f t="shared" ref="E48:Y48" si="31">E35</f>
        <v>1352</v>
      </c>
      <c r="F48" s="62">
        <f t="shared" si="31"/>
        <v>874</v>
      </c>
      <c r="G48" s="63">
        <f t="shared" si="31"/>
        <v>779</v>
      </c>
      <c r="H48" s="63">
        <f t="shared" si="31"/>
        <v>0</v>
      </c>
      <c r="I48" s="63">
        <f t="shared" si="31"/>
        <v>20</v>
      </c>
      <c r="J48" s="63">
        <f t="shared" si="31"/>
        <v>0</v>
      </c>
      <c r="K48" s="63">
        <f t="shared" si="31"/>
        <v>19</v>
      </c>
      <c r="L48" s="61">
        <f t="shared" si="31"/>
        <v>1177</v>
      </c>
      <c r="M48" s="62">
        <f t="shared" si="31"/>
        <v>1162</v>
      </c>
      <c r="N48" s="62">
        <f t="shared" si="31"/>
        <v>505</v>
      </c>
      <c r="O48" s="62">
        <f t="shared" si="31"/>
        <v>575</v>
      </c>
      <c r="P48" s="62">
        <f t="shared" si="31"/>
        <v>0</v>
      </c>
      <c r="Q48" s="62">
        <f t="shared" si="31"/>
        <v>5</v>
      </c>
      <c r="R48" s="62">
        <f t="shared" si="31"/>
        <v>0</v>
      </c>
      <c r="S48" s="64">
        <f t="shared" si="31"/>
        <v>2</v>
      </c>
      <c r="T48" s="65">
        <f t="shared" si="31"/>
        <v>355</v>
      </c>
      <c r="U48" s="66">
        <f t="shared" si="31"/>
        <v>0.63620071684587809</v>
      </c>
      <c r="V48" s="67">
        <f t="shared" si="31"/>
        <v>202</v>
      </c>
      <c r="W48" s="66">
        <f t="shared" si="31"/>
        <v>0.36200716845878134</v>
      </c>
      <c r="X48" s="67">
        <f t="shared" si="31"/>
        <v>1</v>
      </c>
      <c r="Y48" s="68">
        <f t="shared" si="31"/>
        <v>1.7921146953405018E-3</v>
      </c>
      <c r="Z48" s="119"/>
      <c r="AA48" s="303">
        <f t="shared" ref="AA48:AG48" si="32">AA35</f>
        <v>0</v>
      </c>
      <c r="AB48" s="69">
        <f t="shared" si="32"/>
        <v>0</v>
      </c>
      <c r="AC48" s="70">
        <f t="shared" si="32"/>
        <v>1</v>
      </c>
      <c r="AD48" s="71">
        <f t="shared" si="32"/>
        <v>1.7921146953405018E-3</v>
      </c>
      <c r="AE48" s="102">
        <f t="shared" si="32"/>
        <v>1380</v>
      </c>
      <c r="AF48" s="103">
        <f t="shared" si="32"/>
        <v>1028.5</v>
      </c>
      <c r="AG48" s="103">
        <f t="shared" si="32"/>
        <v>351.5</v>
      </c>
      <c r="AH48" s="69">
        <f>AG48/AE48</f>
        <v>0.25471014492753624</v>
      </c>
    </row>
    <row r="49" spans="1:34" ht="15.75" thickBot="1">
      <c r="A49" s="402" t="s">
        <v>40</v>
      </c>
      <c r="B49" s="403"/>
      <c r="C49" s="404"/>
      <c r="D49" s="72">
        <f>D45</f>
        <v>1228</v>
      </c>
      <c r="E49" s="73">
        <f t="shared" ref="E49:Y49" si="33">E45</f>
        <v>1217</v>
      </c>
      <c r="F49" s="73">
        <f t="shared" si="33"/>
        <v>402</v>
      </c>
      <c r="G49" s="74">
        <f t="shared" si="33"/>
        <v>347</v>
      </c>
      <c r="H49" s="74">
        <f t="shared" si="33"/>
        <v>0</v>
      </c>
      <c r="I49" s="74">
        <f t="shared" si="33"/>
        <v>25</v>
      </c>
      <c r="J49" s="74">
        <f t="shared" si="33"/>
        <v>0</v>
      </c>
      <c r="K49" s="74">
        <f t="shared" si="33"/>
        <v>8</v>
      </c>
      <c r="L49" s="72">
        <f t="shared" si="33"/>
        <v>969</v>
      </c>
      <c r="M49" s="73">
        <f t="shared" si="33"/>
        <v>965</v>
      </c>
      <c r="N49" s="73">
        <f t="shared" si="33"/>
        <v>339</v>
      </c>
      <c r="O49" s="73">
        <f t="shared" si="33"/>
        <v>316</v>
      </c>
      <c r="P49" s="73">
        <f t="shared" si="33"/>
        <v>0</v>
      </c>
      <c r="Q49" s="73">
        <f t="shared" si="33"/>
        <v>0</v>
      </c>
      <c r="R49" s="73">
        <f t="shared" si="33"/>
        <v>0</v>
      </c>
      <c r="S49" s="75">
        <f t="shared" si="33"/>
        <v>8</v>
      </c>
      <c r="T49" s="76">
        <f t="shared" si="33"/>
        <v>380</v>
      </c>
      <c r="U49" s="77">
        <f t="shared" si="33"/>
        <v>0.7421875</v>
      </c>
      <c r="V49" s="306">
        <f t="shared" si="33"/>
        <v>132</v>
      </c>
      <c r="W49" s="77">
        <f t="shared" si="33"/>
        <v>0.2578125</v>
      </c>
      <c r="X49" s="306">
        <f t="shared" si="33"/>
        <v>0</v>
      </c>
      <c r="Y49" s="78">
        <f t="shared" si="33"/>
        <v>0</v>
      </c>
      <c r="Z49" s="120"/>
      <c r="AA49" s="79">
        <f t="shared" ref="AA49:AG49" si="34">AA45</f>
        <v>0</v>
      </c>
      <c r="AB49" s="80">
        <f t="shared" si="34"/>
        <v>0</v>
      </c>
      <c r="AC49" s="81">
        <f t="shared" si="34"/>
        <v>0</v>
      </c>
      <c r="AD49" s="82">
        <f t="shared" si="34"/>
        <v>0</v>
      </c>
      <c r="AE49" s="79">
        <f t="shared" si="34"/>
        <v>690</v>
      </c>
      <c r="AF49" s="83">
        <f t="shared" si="34"/>
        <v>637.5</v>
      </c>
      <c r="AG49" s="84">
        <f t="shared" si="34"/>
        <v>52.5</v>
      </c>
      <c r="AH49" s="80">
        <f>AG49/AE49</f>
        <v>7.6086956521739135E-2</v>
      </c>
    </row>
    <row r="50" spans="1:34" ht="15.75" thickBot="1">
      <c r="A50" s="405" t="s">
        <v>37</v>
      </c>
      <c r="B50" s="406"/>
      <c r="C50" s="407"/>
      <c r="D50" s="85">
        <f t="shared" ref="D50:K50" si="35">SUM(D47:D49)</f>
        <v>6003</v>
      </c>
      <c r="E50" s="86">
        <f t="shared" si="35"/>
        <v>5797</v>
      </c>
      <c r="F50" s="86">
        <f t="shared" si="35"/>
        <v>3717</v>
      </c>
      <c r="G50" s="87">
        <f t="shared" si="35"/>
        <v>3689</v>
      </c>
      <c r="H50" s="87">
        <f t="shared" si="35"/>
        <v>0</v>
      </c>
      <c r="I50" s="87">
        <f t="shared" si="35"/>
        <v>74</v>
      </c>
      <c r="J50" s="87">
        <f t="shared" si="35"/>
        <v>0</v>
      </c>
      <c r="K50" s="87">
        <f t="shared" si="35"/>
        <v>96</v>
      </c>
      <c r="L50" s="85">
        <f>SUM(L47:L49)</f>
        <v>4656</v>
      </c>
      <c r="M50" s="86">
        <f>SUM(M47:M49)</f>
        <v>4703</v>
      </c>
      <c r="N50" s="86">
        <f>SUM(N47:N49)</f>
        <v>2747</v>
      </c>
      <c r="O50" s="88">
        <f>SUM(O47:O49)</f>
        <v>3025</v>
      </c>
      <c r="P50" s="88">
        <f t="shared" ref="P50:S50" si="36">SUM(P47:P49)</f>
        <v>0</v>
      </c>
      <c r="Q50" s="88">
        <f t="shared" si="36"/>
        <v>26</v>
      </c>
      <c r="R50" s="88">
        <f t="shared" si="36"/>
        <v>0</v>
      </c>
      <c r="S50" s="88">
        <f t="shared" si="36"/>
        <v>48</v>
      </c>
      <c r="T50" s="307">
        <f>SUM(T47:T49)</f>
        <v>1575</v>
      </c>
      <c r="U50" s="90">
        <f>T50/(T50+V50+X50)</f>
        <v>0.68270481144343298</v>
      </c>
      <c r="V50" s="308">
        <f>SUM(V47:V49)</f>
        <v>729</v>
      </c>
      <c r="W50" s="90">
        <f>V50/(T50+V50+X50)</f>
        <v>0.31599479843953188</v>
      </c>
      <c r="X50" s="308">
        <f>SUM(X47:X49)</f>
        <v>3</v>
      </c>
      <c r="Y50" s="92">
        <f>X50/(T50+V50+X50)</f>
        <v>1.3003901170351106E-3</v>
      </c>
      <c r="Z50" s="121"/>
      <c r="AA50" s="93">
        <f>SUM(AA47:AA49)</f>
        <v>0</v>
      </c>
      <c r="AB50" s="32">
        <f>AA50/(T50+V50+X50)</f>
        <v>0</v>
      </c>
      <c r="AC50" s="94">
        <f>SUM(AC47:AC49)</f>
        <v>8</v>
      </c>
      <c r="AD50" s="32">
        <f>AC50/(T50+V50+X50)</f>
        <v>3.4677069787602947E-3</v>
      </c>
      <c r="AE50" s="98">
        <f>SUM(AE47:AE49)</f>
        <v>5310</v>
      </c>
      <c r="AF50" s="95">
        <f>SUM(AF47:AF49)</f>
        <v>4132.47</v>
      </c>
      <c r="AG50" s="96">
        <f>SUM(AG47:AG49)</f>
        <v>1177.53</v>
      </c>
      <c r="AH50" s="97">
        <f>AG50/AE50</f>
        <v>0.22175706214689264</v>
      </c>
    </row>
    <row r="52" spans="1:34" hidden="1">
      <c r="B52" s="100" t="s">
        <v>60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1:34" hidden="1">
      <c r="B53" s="100" t="s">
        <v>61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34" hidden="1">
      <c r="B54" s="100" t="s">
        <v>62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1:34" hidden="1">
      <c r="B55" s="100" t="s">
        <v>63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34" hidden="1">
      <c r="B56" s="100" t="s">
        <v>64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</sheetData>
  <mergeCells count="36">
    <mergeCell ref="A45:C45"/>
    <mergeCell ref="A47:C47"/>
    <mergeCell ref="A48:C48"/>
    <mergeCell ref="A49:C49"/>
    <mergeCell ref="A50:C50"/>
    <mergeCell ref="A36:A44"/>
    <mergeCell ref="B36:B40"/>
    <mergeCell ref="B41:B44"/>
    <mergeCell ref="AC1:AC3"/>
    <mergeCell ref="AD1:AD3"/>
    <mergeCell ref="A1:B3"/>
    <mergeCell ref="C1:C3"/>
    <mergeCell ref="T1:T3"/>
    <mergeCell ref="U1:U3"/>
    <mergeCell ref="R3:S3"/>
    <mergeCell ref="A4:B11"/>
    <mergeCell ref="A12:B24"/>
    <mergeCell ref="A25:C25"/>
    <mergeCell ref="A26:B34"/>
    <mergeCell ref="A35:C35"/>
    <mergeCell ref="AE1:AH2"/>
    <mergeCell ref="D3:E3"/>
    <mergeCell ref="F3:G3"/>
    <mergeCell ref="H3:I3"/>
    <mergeCell ref="J3:K3"/>
    <mergeCell ref="L3:M3"/>
    <mergeCell ref="N3:O3"/>
    <mergeCell ref="P3:Q3"/>
    <mergeCell ref="V1:V3"/>
    <mergeCell ref="W1:W3"/>
    <mergeCell ref="X1:X3"/>
    <mergeCell ref="Y1:Y3"/>
    <mergeCell ref="AA1:AA3"/>
    <mergeCell ref="AB1:AB3"/>
    <mergeCell ref="D1:K1"/>
    <mergeCell ref="L1:S1"/>
  </mergeCells>
  <conditionalFormatting sqref="AA36:AA39 AA34 AA26:AA32 X26:X34 X4:X12 AA4:AA24 X14:X24">
    <cfRule type="cellIs" dxfId="4" priority="2" operator="greaterThan">
      <formula>0</formula>
    </cfRule>
  </conditionalFormatting>
  <conditionalFormatting sqref="X13 X36:X44">
    <cfRule type="cellIs" dxfId="3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58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B3"/>
    </sheetView>
  </sheetViews>
  <sheetFormatPr defaultRowHeight="1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4" width="6.140625" style="1" customWidth="1"/>
    <col min="25" max="25" width="6.2851562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6.7109375" style="1" customWidth="1"/>
    <col min="32" max="32" width="6.42578125" style="1" customWidth="1"/>
    <col min="33" max="33" width="5.140625" style="26" customWidth="1"/>
    <col min="34" max="34" width="8.28515625" style="1" customWidth="1"/>
    <col min="35" max="16384" width="9.140625" style="1"/>
  </cols>
  <sheetData>
    <row r="1" spans="1:34" ht="64.5" customHeight="1">
      <c r="A1" s="418" t="s">
        <v>31</v>
      </c>
      <c r="B1" s="419"/>
      <c r="C1" s="418" t="s">
        <v>0</v>
      </c>
      <c r="D1" s="476" t="s">
        <v>1</v>
      </c>
      <c r="E1" s="477"/>
      <c r="F1" s="477"/>
      <c r="G1" s="477"/>
      <c r="H1" s="477"/>
      <c r="I1" s="477"/>
      <c r="J1" s="477"/>
      <c r="K1" s="478"/>
      <c r="L1" s="476" t="s">
        <v>2</v>
      </c>
      <c r="M1" s="477"/>
      <c r="N1" s="477"/>
      <c r="O1" s="477"/>
      <c r="P1" s="477"/>
      <c r="Q1" s="477"/>
      <c r="R1" s="477"/>
      <c r="S1" s="479"/>
      <c r="T1" s="424" t="s">
        <v>55</v>
      </c>
      <c r="U1" s="427" t="s">
        <v>52</v>
      </c>
      <c r="V1" s="458" t="s">
        <v>56</v>
      </c>
      <c r="W1" s="461" t="s">
        <v>53</v>
      </c>
      <c r="X1" s="464" t="s">
        <v>57</v>
      </c>
      <c r="Y1" s="467" t="s">
        <v>54</v>
      </c>
      <c r="Z1" s="115"/>
      <c r="AA1" s="470" t="s">
        <v>68</v>
      </c>
      <c r="AB1" s="473" t="s">
        <v>69</v>
      </c>
      <c r="AC1" s="414" t="s">
        <v>67</v>
      </c>
      <c r="AD1" s="416" t="s">
        <v>66</v>
      </c>
      <c r="AE1" s="450" t="s">
        <v>50</v>
      </c>
      <c r="AF1" s="451"/>
      <c r="AG1" s="451"/>
      <c r="AH1" s="452"/>
    </row>
    <row r="2" spans="1:34" ht="22.5">
      <c r="A2" s="420"/>
      <c r="B2" s="421"/>
      <c r="C2" s="420"/>
      <c r="D2" s="27" t="s">
        <v>3</v>
      </c>
      <c r="E2" s="28" t="s">
        <v>4</v>
      </c>
      <c r="F2" s="28" t="s">
        <v>3</v>
      </c>
      <c r="G2" s="28" t="s">
        <v>4</v>
      </c>
      <c r="H2" s="28" t="s">
        <v>3</v>
      </c>
      <c r="I2" s="28" t="s">
        <v>4</v>
      </c>
      <c r="J2" s="28" t="s">
        <v>3</v>
      </c>
      <c r="K2" s="238" t="s">
        <v>4</v>
      </c>
      <c r="L2" s="27" t="s">
        <v>3</v>
      </c>
      <c r="M2" s="28" t="s">
        <v>4</v>
      </c>
      <c r="N2" s="28" t="s">
        <v>3</v>
      </c>
      <c r="O2" s="28" t="s">
        <v>4</v>
      </c>
      <c r="P2" s="28" t="s">
        <v>3</v>
      </c>
      <c r="Q2" s="28" t="s">
        <v>4</v>
      </c>
      <c r="R2" s="28" t="s">
        <v>3</v>
      </c>
      <c r="S2" s="29" t="s">
        <v>4</v>
      </c>
      <c r="T2" s="425"/>
      <c r="U2" s="428"/>
      <c r="V2" s="459"/>
      <c r="W2" s="462"/>
      <c r="X2" s="465"/>
      <c r="Y2" s="468"/>
      <c r="Z2" s="116"/>
      <c r="AA2" s="471"/>
      <c r="AB2" s="474"/>
      <c r="AC2" s="415"/>
      <c r="AD2" s="417"/>
      <c r="AE2" s="453"/>
      <c r="AF2" s="454"/>
      <c r="AG2" s="454"/>
      <c r="AH2" s="455"/>
    </row>
    <row r="3" spans="1:34" ht="32.25" customHeight="1" thickBot="1">
      <c r="A3" s="422"/>
      <c r="B3" s="423"/>
      <c r="C3" s="420"/>
      <c r="D3" s="456" t="s">
        <v>42</v>
      </c>
      <c r="E3" s="430"/>
      <c r="F3" s="430" t="s">
        <v>5</v>
      </c>
      <c r="G3" s="430"/>
      <c r="H3" s="430" t="s">
        <v>75</v>
      </c>
      <c r="I3" s="430"/>
      <c r="J3" s="430" t="s">
        <v>76</v>
      </c>
      <c r="K3" s="457"/>
      <c r="L3" s="456" t="s">
        <v>42</v>
      </c>
      <c r="M3" s="430"/>
      <c r="N3" s="430" t="s">
        <v>5</v>
      </c>
      <c r="O3" s="430"/>
      <c r="P3" s="430" t="s">
        <v>75</v>
      </c>
      <c r="Q3" s="430"/>
      <c r="R3" s="430" t="s">
        <v>76</v>
      </c>
      <c r="S3" s="431"/>
      <c r="T3" s="426"/>
      <c r="U3" s="429"/>
      <c r="V3" s="460"/>
      <c r="W3" s="463"/>
      <c r="X3" s="466"/>
      <c r="Y3" s="469"/>
      <c r="Z3" s="147"/>
      <c r="AA3" s="472"/>
      <c r="AB3" s="475"/>
      <c r="AC3" s="415"/>
      <c r="AD3" s="417"/>
      <c r="AE3" s="148" t="s">
        <v>3</v>
      </c>
      <c r="AF3" s="149" t="s">
        <v>4</v>
      </c>
      <c r="AG3" s="150" t="s">
        <v>49</v>
      </c>
      <c r="AH3" s="151" t="s">
        <v>51</v>
      </c>
    </row>
    <row r="4" spans="1:34" ht="15" customHeight="1">
      <c r="A4" s="432" t="s">
        <v>72</v>
      </c>
      <c r="B4" s="433"/>
      <c r="C4" s="123" t="s">
        <v>12</v>
      </c>
      <c r="D4" s="243">
        <v>628</v>
      </c>
      <c r="E4" s="159">
        <v>586</v>
      </c>
      <c r="F4" s="159">
        <v>290</v>
      </c>
      <c r="G4" s="159">
        <v>243</v>
      </c>
      <c r="H4" s="159">
        <v>0</v>
      </c>
      <c r="I4" s="159">
        <v>13</v>
      </c>
      <c r="J4" s="159">
        <v>0</v>
      </c>
      <c r="K4" s="244">
        <v>19</v>
      </c>
      <c r="L4" s="263">
        <v>522</v>
      </c>
      <c r="M4" s="160">
        <v>514</v>
      </c>
      <c r="N4" s="160">
        <v>232</v>
      </c>
      <c r="O4" s="160">
        <v>232</v>
      </c>
      <c r="P4" s="159">
        <v>0</v>
      </c>
      <c r="Q4" s="159">
        <v>10</v>
      </c>
      <c r="R4" s="159">
        <v>0</v>
      </c>
      <c r="S4" s="244">
        <v>9</v>
      </c>
      <c r="T4" s="375">
        <v>40</v>
      </c>
      <c r="U4" s="162">
        <f>T4/(T4+V4+X4)</f>
        <v>0.68965517241379315</v>
      </c>
      <c r="V4" s="161">
        <v>18</v>
      </c>
      <c r="W4" s="124">
        <f>V4/(T4+V4+X4)</f>
        <v>0.31034482758620691</v>
      </c>
      <c r="X4" s="125">
        <v>0</v>
      </c>
      <c r="Y4" s="381">
        <f>X4/(T4+V4+X4)</f>
        <v>0</v>
      </c>
      <c r="Z4" s="122">
        <f>T4+V4+X4</f>
        <v>58</v>
      </c>
      <c r="AA4" s="391">
        <v>0</v>
      </c>
      <c r="AB4" s="166">
        <f>AA4/(T4+V4+X4)</f>
        <v>0</v>
      </c>
      <c r="AC4" s="231">
        <v>0</v>
      </c>
      <c r="AD4" s="166">
        <f>AC4/(T4+V4+X4)</f>
        <v>0</v>
      </c>
      <c r="AE4" s="231" t="s">
        <v>48</v>
      </c>
      <c r="AF4" s="164" t="s">
        <v>48</v>
      </c>
      <c r="AG4" s="229" t="s">
        <v>48</v>
      </c>
      <c r="AH4" s="166" t="s">
        <v>48</v>
      </c>
    </row>
    <row r="5" spans="1:34" s="129" customFormat="1" ht="15" customHeight="1">
      <c r="A5" s="434"/>
      <c r="B5" s="435"/>
      <c r="C5" s="130" t="s">
        <v>6</v>
      </c>
      <c r="D5" s="245">
        <v>116</v>
      </c>
      <c r="E5" s="105">
        <v>107</v>
      </c>
      <c r="F5" s="105">
        <v>58</v>
      </c>
      <c r="G5" s="105">
        <v>71</v>
      </c>
      <c r="H5" s="105">
        <v>0</v>
      </c>
      <c r="I5" s="105">
        <v>0</v>
      </c>
      <c r="J5" s="105">
        <v>0</v>
      </c>
      <c r="K5" s="246">
        <v>0</v>
      </c>
      <c r="L5" s="264">
        <v>87</v>
      </c>
      <c r="M5" s="106">
        <v>82</v>
      </c>
      <c r="N5" s="106">
        <v>58</v>
      </c>
      <c r="O5" s="106">
        <v>75</v>
      </c>
      <c r="P5" s="105">
        <v>0</v>
      </c>
      <c r="Q5" s="105">
        <v>0</v>
      </c>
      <c r="R5" s="105">
        <v>0</v>
      </c>
      <c r="S5" s="246">
        <v>0</v>
      </c>
      <c r="T5" s="131">
        <v>49</v>
      </c>
      <c r="U5" s="109">
        <f t="shared" ref="U5:U24" si="0">T5/(T5+V5+X5)</f>
        <v>0.84482758620689657</v>
      </c>
      <c r="V5" s="14">
        <v>9</v>
      </c>
      <c r="W5" s="109">
        <f t="shared" ref="W5:W24" si="1">V5/(T5+V5+X5)</f>
        <v>0.15517241379310345</v>
      </c>
      <c r="X5" s="221">
        <v>0</v>
      </c>
      <c r="Y5" s="382">
        <f t="shared" ref="Y5:Y24" si="2">X5/(T5+V5+X5)</f>
        <v>0</v>
      </c>
      <c r="Z5" s="386">
        <f>T5+V5+X5</f>
        <v>58</v>
      </c>
      <c r="AA5" s="233">
        <v>0</v>
      </c>
      <c r="AB5" s="134">
        <f>AA5/(T5+V5+X5)</f>
        <v>0</v>
      </c>
      <c r="AC5" s="225">
        <v>0</v>
      </c>
      <c r="AD5" s="134">
        <f>AC5/(T5+V5+X5)</f>
        <v>0</v>
      </c>
      <c r="AE5" s="225">
        <v>150</v>
      </c>
      <c r="AF5" s="158">
        <f t="shared" ref="AF5:AF8" si="3">AE5-AG5</f>
        <v>105</v>
      </c>
      <c r="AG5" s="227">
        <v>45</v>
      </c>
      <c r="AH5" s="134">
        <f t="shared" ref="AH5" si="4">AG5/AE5</f>
        <v>0.3</v>
      </c>
    </row>
    <row r="6" spans="1:34" s="129" customFormat="1" ht="15" customHeight="1">
      <c r="A6" s="434"/>
      <c r="B6" s="435"/>
      <c r="C6" s="130" t="s">
        <v>8</v>
      </c>
      <c r="D6" s="245">
        <v>107</v>
      </c>
      <c r="E6" s="105">
        <v>94</v>
      </c>
      <c r="F6" s="105">
        <v>58</v>
      </c>
      <c r="G6" s="105">
        <v>59</v>
      </c>
      <c r="H6" s="105">
        <v>0</v>
      </c>
      <c r="I6" s="105">
        <v>0</v>
      </c>
      <c r="J6" s="105">
        <v>0</v>
      </c>
      <c r="K6" s="246">
        <v>0</v>
      </c>
      <c r="L6" s="264">
        <v>87</v>
      </c>
      <c r="M6" s="106">
        <v>85</v>
      </c>
      <c r="N6" s="106">
        <v>58</v>
      </c>
      <c r="O6" s="106">
        <v>58</v>
      </c>
      <c r="P6" s="105">
        <v>0</v>
      </c>
      <c r="Q6" s="105">
        <v>0</v>
      </c>
      <c r="R6" s="105">
        <v>0</v>
      </c>
      <c r="S6" s="246">
        <v>0</v>
      </c>
      <c r="T6" s="131">
        <v>52</v>
      </c>
      <c r="U6" s="109">
        <f>T6/(T6+V6+X6)</f>
        <v>0.89655172413793105</v>
      </c>
      <c r="V6" s="14">
        <v>6</v>
      </c>
      <c r="W6" s="109">
        <f>V6/(T6+V6+X6)</f>
        <v>0.10344827586206896</v>
      </c>
      <c r="X6" s="14">
        <v>0</v>
      </c>
      <c r="Y6" s="382">
        <f>X6/(T6+V6+X6)</f>
        <v>0</v>
      </c>
      <c r="Z6" s="386">
        <f>T6+V6+X6</f>
        <v>58</v>
      </c>
      <c r="AA6" s="233">
        <v>0</v>
      </c>
      <c r="AB6" s="134">
        <f>AA6/(T6+V6+X6)</f>
        <v>0</v>
      </c>
      <c r="AC6" s="225">
        <v>0</v>
      </c>
      <c r="AD6" s="134">
        <f>AC6/(T6+V6+X6)</f>
        <v>0</v>
      </c>
      <c r="AE6" s="225">
        <v>150</v>
      </c>
      <c r="AF6" s="158">
        <f t="shared" si="3"/>
        <v>67.5</v>
      </c>
      <c r="AG6" s="227">
        <v>82.5</v>
      </c>
      <c r="AH6" s="134">
        <f>AG6/AE6</f>
        <v>0.55000000000000004</v>
      </c>
    </row>
    <row r="7" spans="1:34" s="129" customFormat="1" ht="15" customHeight="1">
      <c r="A7" s="434"/>
      <c r="B7" s="435"/>
      <c r="C7" s="130" t="s">
        <v>74</v>
      </c>
      <c r="D7" s="245">
        <v>107</v>
      </c>
      <c r="E7" s="105">
        <v>102</v>
      </c>
      <c r="F7" s="105">
        <v>58</v>
      </c>
      <c r="G7" s="105">
        <v>52</v>
      </c>
      <c r="H7" s="105">
        <v>0</v>
      </c>
      <c r="I7" s="105">
        <v>0</v>
      </c>
      <c r="J7" s="105">
        <v>0</v>
      </c>
      <c r="K7" s="246">
        <v>5</v>
      </c>
      <c r="L7" s="264">
        <v>87</v>
      </c>
      <c r="M7" s="106">
        <v>86</v>
      </c>
      <c r="N7" s="106">
        <v>58</v>
      </c>
      <c r="O7" s="106">
        <v>61</v>
      </c>
      <c r="P7" s="105">
        <v>0</v>
      </c>
      <c r="Q7" s="105">
        <v>0</v>
      </c>
      <c r="R7" s="105">
        <v>0</v>
      </c>
      <c r="S7" s="246">
        <v>0</v>
      </c>
      <c r="T7" s="131">
        <v>54</v>
      </c>
      <c r="U7" s="109">
        <f>T7/(T7+V7+X7)</f>
        <v>0.93103448275862066</v>
      </c>
      <c r="V7" s="14">
        <v>4</v>
      </c>
      <c r="W7" s="109">
        <f>V7/(T7+V7+X7)</f>
        <v>6.8965517241379309E-2</v>
      </c>
      <c r="X7" s="14">
        <v>0</v>
      </c>
      <c r="Y7" s="382">
        <f>X7/(T7+V7+X7)</f>
        <v>0</v>
      </c>
      <c r="Z7" s="386">
        <f>T7+V7+X7</f>
        <v>58</v>
      </c>
      <c r="AA7" s="233">
        <v>0</v>
      </c>
      <c r="AB7" s="134">
        <f>AA7/(T7+V7+X7)</f>
        <v>0</v>
      </c>
      <c r="AC7" s="225">
        <v>0</v>
      </c>
      <c r="AD7" s="134">
        <f>AC7/(T7+V7+X7)</f>
        <v>0</v>
      </c>
      <c r="AE7" s="225">
        <v>150</v>
      </c>
      <c r="AF7" s="158">
        <f t="shared" si="3"/>
        <v>112.5</v>
      </c>
      <c r="AG7" s="227">
        <v>37.5</v>
      </c>
      <c r="AH7" s="134">
        <f>AG7/AE7</f>
        <v>0.25</v>
      </c>
    </row>
    <row r="8" spans="1:34" s="129" customFormat="1" ht="15" customHeight="1">
      <c r="A8" s="434"/>
      <c r="B8" s="435"/>
      <c r="C8" s="130" t="s">
        <v>7</v>
      </c>
      <c r="D8" s="245">
        <v>107</v>
      </c>
      <c r="E8" s="105">
        <v>89</v>
      </c>
      <c r="F8" s="105">
        <v>58</v>
      </c>
      <c r="G8" s="105">
        <v>65</v>
      </c>
      <c r="H8" s="105">
        <v>0</v>
      </c>
      <c r="I8" s="105">
        <v>0</v>
      </c>
      <c r="J8" s="105">
        <v>0</v>
      </c>
      <c r="K8" s="246">
        <v>0</v>
      </c>
      <c r="L8" s="264">
        <v>87</v>
      </c>
      <c r="M8" s="106">
        <v>83</v>
      </c>
      <c r="N8" s="106">
        <v>58</v>
      </c>
      <c r="O8" s="106">
        <v>65</v>
      </c>
      <c r="P8" s="105">
        <v>0</v>
      </c>
      <c r="Q8" s="105">
        <v>0</v>
      </c>
      <c r="R8" s="105">
        <v>0</v>
      </c>
      <c r="S8" s="246">
        <v>0</v>
      </c>
      <c r="T8" s="131">
        <v>51</v>
      </c>
      <c r="U8" s="109">
        <f t="shared" si="0"/>
        <v>0.87931034482758619</v>
      </c>
      <c r="V8" s="14">
        <v>7</v>
      </c>
      <c r="W8" s="109">
        <f t="shared" si="1"/>
        <v>0.1206896551724138</v>
      </c>
      <c r="X8" s="14">
        <v>0</v>
      </c>
      <c r="Y8" s="382">
        <f t="shared" si="2"/>
        <v>0</v>
      </c>
      <c r="Z8" s="386">
        <f t="shared" ref="Z8:Z45" si="5">T8+V8+X8</f>
        <v>58</v>
      </c>
      <c r="AA8" s="233">
        <v>0</v>
      </c>
      <c r="AB8" s="134">
        <f t="shared" ref="AB8:AB24" si="6">AA8/(T8+V8+X8)</f>
        <v>0</v>
      </c>
      <c r="AC8" s="225">
        <v>2</v>
      </c>
      <c r="AD8" s="134">
        <f t="shared" ref="AD8:AD24" si="7">AC8/(T8+V8+X8)</f>
        <v>3.4482758620689655E-2</v>
      </c>
      <c r="AE8" s="225">
        <v>150</v>
      </c>
      <c r="AF8" s="158">
        <f t="shared" si="3"/>
        <v>82.5</v>
      </c>
      <c r="AG8" s="227">
        <v>67.5</v>
      </c>
      <c r="AH8" s="134">
        <f t="shared" ref="AH8" si="8">AG8/AE8</f>
        <v>0.45</v>
      </c>
    </row>
    <row r="9" spans="1:34" ht="15" customHeight="1">
      <c r="A9" s="434"/>
      <c r="B9" s="435"/>
      <c r="C9" s="236" t="s">
        <v>13</v>
      </c>
      <c r="D9" s="247">
        <v>98</v>
      </c>
      <c r="E9" s="107">
        <v>84</v>
      </c>
      <c r="F9" s="107">
        <v>15</v>
      </c>
      <c r="G9" s="107">
        <v>6</v>
      </c>
      <c r="H9" s="105">
        <v>0</v>
      </c>
      <c r="I9" s="105">
        <v>0</v>
      </c>
      <c r="J9" s="105">
        <v>0</v>
      </c>
      <c r="K9" s="246">
        <v>0</v>
      </c>
      <c r="L9" s="225">
        <v>0</v>
      </c>
      <c r="M9" s="225">
        <v>0</v>
      </c>
      <c r="N9" s="225">
        <v>0</v>
      </c>
      <c r="O9" s="225">
        <v>0</v>
      </c>
      <c r="P9" s="105">
        <v>0</v>
      </c>
      <c r="Q9" s="105">
        <v>0</v>
      </c>
      <c r="R9" s="105">
        <v>0</v>
      </c>
      <c r="S9" s="246">
        <v>0</v>
      </c>
      <c r="T9" s="8">
        <v>12</v>
      </c>
      <c r="U9" s="108">
        <f>T9/(T9+V9+X9)</f>
        <v>0.41379310344827586</v>
      </c>
      <c r="V9" s="9">
        <v>17</v>
      </c>
      <c r="W9" s="109">
        <f>V9/(T9+V9+X9)</f>
        <v>0.58620689655172409</v>
      </c>
      <c r="X9" s="221">
        <v>0</v>
      </c>
      <c r="Y9" s="382">
        <f>X9/(T9+V9+X9)</f>
        <v>0</v>
      </c>
      <c r="Z9" s="220">
        <f>T9+V9+X9</f>
        <v>29</v>
      </c>
      <c r="AA9" s="232">
        <v>0</v>
      </c>
      <c r="AB9" s="33">
        <f t="shared" ref="AB9:AB21" si="9">AA9/(T9+V9+X9)</f>
        <v>0</v>
      </c>
      <c r="AC9" s="2">
        <v>0</v>
      </c>
      <c r="AD9" s="33">
        <f t="shared" ref="AD9:AD21" si="10">AC9/(T9+V9+X9)</f>
        <v>0</v>
      </c>
      <c r="AE9" s="225" t="s">
        <v>48</v>
      </c>
      <c r="AF9" s="4" t="s">
        <v>48</v>
      </c>
      <c r="AG9" s="226" t="s">
        <v>48</v>
      </c>
      <c r="AH9" s="33" t="s">
        <v>48</v>
      </c>
    </row>
    <row r="10" spans="1:34" ht="15" customHeight="1" thickBot="1">
      <c r="A10" s="434"/>
      <c r="B10" s="435"/>
      <c r="C10" s="309" t="s">
        <v>77</v>
      </c>
      <c r="D10" s="310">
        <v>165</v>
      </c>
      <c r="E10" s="311">
        <v>161</v>
      </c>
      <c r="F10" s="311">
        <v>29</v>
      </c>
      <c r="G10" s="311">
        <v>31</v>
      </c>
      <c r="H10" s="197">
        <v>0</v>
      </c>
      <c r="I10" s="197">
        <v>0</v>
      </c>
      <c r="J10" s="197">
        <v>0</v>
      </c>
      <c r="K10" s="266">
        <v>0</v>
      </c>
      <c r="L10" s="104">
        <v>0</v>
      </c>
      <c r="M10" s="104">
        <v>0</v>
      </c>
      <c r="N10" s="104">
        <v>0</v>
      </c>
      <c r="O10" s="104">
        <v>0</v>
      </c>
      <c r="P10" s="197">
        <v>0</v>
      </c>
      <c r="Q10" s="197">
        <v>0</v>
      </c>
      <c r="R10" s="197">
        <v>0</v>
      </c>
      <c r="S10" s="266">
        <v>0</v>
      </c>
      <c r="T10" s="376">
        <v>25</v>
      </c>
      <c r="U10" s="377">
        <f>T10/(T10+V10+X10)</f>
        <v>0.86206896551724133</v>
      </c>
      <c r="V10" s="378">
        <v>4</v>
      </c>
      <c r="W10" s="379">
        <f>V10/(T10+V10+X10)</f>
        <v>0.13793103448275862</v>
      </c>
      <c r="X10" s="367">
        <v>0</v>
      </c>
      <c r="Y10" s="383">
        <f>X10/(T10+V10+X10)</f>
        <v>0</v>
      </c>
      <c r="Z10" s="390">
        <f>T10+V10+X10</f>
        <v>29</v>
      </c>
      <c r="AA10" s="111">
        <v>0</v>
      </c>
      <c r="AB10" s="380">
        <f t="shared" si="9"/>
        <v>0</v>
      </c>
      <c r="AC10" s="389">
        <v>0</v>
      </c>
      <c r="AD10" s="380">
        <f t="shared" si="10"/>
        <v>0</v>
      </c>
      <c r="AE10" s="104" t="s">
        <v>48</v>
      </c>
      <c r="AF10" s="169" t="s">
        <v>48</v>
      </c>
      <c r="AG10" s="230" t="s">
        <v>48</v>
      </c>
      <c r="AH10" s="172" t="s">
        <v>48</v>
      </c>
    </row>
    <row r="11" spans="1:34" ht="15" customHeight="1" thickBot="1">
      <c r="A11" s="440" t="s">
        <v>36</v>
      </c>
      <c r="B11" s="441"/>
      <c r="C11" s="441"/>
      <c r="D11" s="35">
        <f>SUM(D4:D10)</f>
        <v>1328</v>
      </c>
      <c r="E11" s="37">
        <f t="shared" ref="E11:M11" si="11">SUM(E4:E10)</f>
        <v>1223</v>
      </c>
      <c r="F11" s="37">
        <f t="shared" si="11"/>
        <v>566</v>
      </c>
      <c r="G11" s="218">
        <f t="shared" si="11"/>
        <v>527</v>
      </c>
      <c r="H11" s="218">
        <f t="shared" si="11"/>
        <v>0</v>
      </c>
      <c r="I11" s="218">
        <f t="shared" si="11"/>
        <v>13</v>
      </c>
      <c r="J11" s="218">
        <f t="shared" si="11"/>
        <v>0</v>
      </c>
      <c r="K11" s="218">
        <f t="shared" si="11"/>
        <v>24</v>
      </c>
      <c r="L11" s="35">
        <f t="shared" si="11"/>
        <v>870</v>
      </c>
      <c r="M11" s="37">
        <f t="shared" si="11"/>
        <v>850</v>
      </c>
      <c r="N11" s="37">
        <f>SUM(N4:N10)</f>
        <v>464</v>
      </c>
      <c r="O11" s="37">
        <f t="shared" ref="O11:X11" si="12">SUM(O4:O10)</f>
        <v>491</v>
      </c>
      <c r="P11" s="218">
        <f t="shared" si="12"/>
        <v>0</v>
      </c>
      <c r="Q11" s="37">
        <f t="shared" si="12"/>
        <v>10</v>
      </c>
      <c r="R11" s="218">
        <f t="shared" si="12"/>
        <v>0</v>
      </c>
      <c r="S11" s="217">
        <f t="shared" si="12"/>
        <v>9</v>
      </c>
      <c r="T11" s="368">
        <f t="shared" si="12"/>
        <v>283</v>
      </c>
      <c r="U11" s="369">
        <f>T11/(T11+V11+X11)</f>
        <v>0.81321839080459768</v>
      </c>
      <c r="V11" s="370">
        <f t="shared" si="12"/>
        <v>65</v>
      </c>
      <c r="W11" s="369">
        <f>V11/(T11+V11+X11)</f>
        <v>0.18678160919540229</v>
      </c>
      <c r="X11" s="370">
        <f t="shared" si="12"/>
        <v>0</v>
      </c>
      <c r="Y11" s="371">
        <f>X11/(T11+V11+X11)</f>
        <v>0</v>
      </c>
      <c r="Z11" s="372">
        <f t="shared" ref="Z11" si="13">T11+V11+X11</f>
        <v>348</v>
      </c>
      <c r="AA11" s="373">
        <f>SUM(AA4:AA10)</f>
        <v>0</v>
      </c>
      <c r="AB11" s="374">
        <f>AA11/(T11+V11+X11)</f>
        <v>0</v>
      </c>
      <c r="AC11" s="280">
        <f>SUM(AC4:AC10)</f>
        <v>2</v>
      </c>
      <c r="AD11" s="282">
        <f>AC11/(T11+V11+X11)</f>
        <v>5.7471264367816091E-3</v>
      </c>
      <c r="AE11" s="315">
        <f>SUM(AE4:AE10)</f>
        <v>600</v>
      </c>
      <c r="AF11" s="316">
        <f>SUM(AF4:AF10)</f>
        <v>367.5</v>
      </c>
      <c r="AG11" s="317">
        <f>SUM(AG4:AG10)</f>
        <v>232.5</v>
      </c>
      <c r="AH11" s="34">
        <f>AG11/AE11</f>
        <v>0.38750000000000001</v>
      </c>
    </row>
    <row r="12" spans="1:34" s="129" customFormat="1" ht="15" customHeight="1">
      <c r="A12" s="301"/>
      <c r="B12" s="302"/>
      <c r="C12" s="123" t="s">
        <v>45</v>
      </c>
      <c r="D12" s="243">
        <v>194</v>
      </c>
      <c r="E12" s="159">
        <v>173</v>
      </c>
      <c r="F12" s="159">
        <v>203</v>
      </c>
      <c r="G12" s="159">
        <v>240</v>
      </c>
      <c r="H12" s="159">
        <v>0</v>
      </c>
      <c r="I12" s="159">
        <v>0</v>
      </c>
      <c r="J12" s="159">
        <v>0</v>
      </c>
      <c r="K12" s="244">
        <v>0</v>
      </c>
      <c r="L12" s="263">
        <v>174</v>
      </c>
      <c r="M12" s="160">
        <v>159</v>
      </c>
      <c r="N12" s="160">
        <v>87</v>
      </c>
      <c r="O12" s="160">
        <v>132</v>
      </c>
      <c r="P12" s="159">
        <v>0</v>
      </c>
      <c r="Q12" s="159">
        <v>0</v>
      </c>
      <c r="R12" s="159">
        <v>0</v>
      </c>
      <c r="S12" s="244">
        <v>0</v>
      </c>
      <c r="T12" s="364">
        <v>55</v>
      </c>
      <c r="U12" s="124">
        <f t="shared" ref="U12" si="14">T12/(T12+V12+X12)</f>
        <v>0.94827586206896552</v>
      </c>
      <c r="V12" s="125">
        <v>3</v>
      </c>
      <c r="W12" s="124">
        <f t="shared" ref="W12" si="15">V12/(T12+V12+X12)</f>
        <v>5.1724137931034482E-2</v>
      </c>
      <c r="X12" s="126">
        <v>0</v>
      </c>
      <c r="Y12" s="381">
        <f t="shared" ref="Y12" si="16">X12/(T12+V12+X12)</f>
        <v>0</v>
      </c>
      <c r="Z12" s="127">
        <f t="shared" ref="Z12" si="17">T12+V12+X12</f>
        <v>58</v>
      </c>
      <c r="AA12" s="274">
        <v>0</v>
      </c>
      <c r="AB12" s="128">
        <f t="shared" si="9"/>
        <v>0</v>
      </c>
      <c r="AC12" s="388">
        <v>0</v>
      </c>
      <c r="AD12" s="128">
        <f t="shared" si="10"/>
        <v>0</v>
      </c>
      <c r="AE12" s="362">
        <v>150</v>
      </c>
      <c r="AF12" s="312">
        <f t="shared" ref="AF12" si="18">AE12-AG12</f>
        <v>127.5</v>
      </c>
      <c r="AG12" s="313">
        <v>22.5</v>
      </c>
      <c r="AH12" s="318">
        <f>AG12/AE12</f>
        <v>0.15</v>
      </c>
    </row>
    <row r="13" spans="1:34" s="129" customFormat="1" ht="15" customHeight="1">
      <c r="A13" s="434" t="s">
        <v>32</v>
      </c>
      <c r="B13" s="438"/>
      <c r="C13" s="130" t="s">
        <v>9</v>
      </c>
      <c r="D13" s="245">
        <v>84</v>
      </c>
      <c r="E13" s="105">
        <v>97</v>
      </c>
      <c r="F13" s="105">
        <v>87</v>
      </c>
      <c r="G13" s="105">
        <v>91</v>
      </c>
      <c r="H13" s="105">
        <v>0</v>
      </c>
      <c r="I13" s="105">
        <v>0</v>
      </c>
      <c r="J13" s="105">
        <v>0</v>
      </c>
      <c r="K13" s="246">
        <v>0</v>
      </c>
      <c r="L13" s="270">
        <v>87</v>
      </c>
      <c r="M13" s="267">
        <v>81</v>
      </c>
      <c r="N13" s="267">
        <v>29</v>
      </c>
      <c r="O13" s="267">
        <v>55</v>
      </c>
      <c r="P13" s="105">
        <v>0</v>
      </c>
      <c r="Q13" s="105">
        <v>0</v>
      </c>
      <c r="R13" s="105">
        <v>0</v>
      </c>
      <c r="S13" s="246">
        <v>0</v>
      </c>
      <c r="T13" s="131">
        <v>28</v>
      </c>
      <c r="U13" s="109">
        <f t="shared" si="0"/>
        <v>0.48275862068965519</v>
      </c>
      <c r="V13" s="14">
        <v>30</v>
      </c>
      <c r="W13" s="109">
        <f t="shared" si="1"/>
        <v>0.51724137931034486</v>
      </c>
      <c r="X13" s="221">
        <v>0</v>
      </c>
      <c r="Y13" s="382">
        <f t="shared" si="2"/>
        <v>0</v>
      </c>
      <c r="Z13" s="386">
        <f t="shared" si="5"/>
        <v>58</v>
      </c>
      <c r="AA13" s="233">
        <v>0</v>
      </c>
      <c r="AB13" s="134">
        <f t="shared" si="9"/>
        <v>0</v>
      </c>
      <c r="AC13" s="225">
        <v>0</v>
      </c>
      <c r="AD13" s="134">
        <f t="shared" si="10"/>
        <v>0</v>
      </c>
      <c r="AE13" s="225">
        <v>150</v>
      </c>
      <c r="AF13" s="7">
        <f t="shared" ref="AF13:AF24" si="19">AE13-AG13</f>
        <v>120</v>
      </c>
      <c r="AG13" s="235">
        <v>30</v>
      </c>
      <c r="AH13" s="157">
        <f t="shared" ref="AH13:AH21" si="20">AG13/AE13</f>
        <v>0.2</v>
      </c>
    </row>
    <row r="14" spans="1:34" s="129" customFormat="1" ht="15" customHeight="1">
      <c r="A14" s="434"/>
      <c r="B14" s="438"/>
      <c r="C14" s="130" t="s">
        <v>16</v>
      </c>
      <c r="D14" s="245">
        <v>178</v>
      </c>
      <c r="E14" s="105">
        <v>139</v>
      </c>
      <c r="F14" s="105">
        <v>116</v>
      </c>
      <c r="G14" s="105">
        <v>145</v>
      </c>
      <c r="H14" s="105">
        <v>0</v>
      </c>
      <c r="I14" s="105">
        <v>0</v>
      </c>
      <c r="J14" s="105">
        <v>0</v>
      </c>
      <c r="K14" s="246">
        <v>0</v>
      </c>
      <c r="L14" s="270">
        <v>116</v>
      </c>
      <c r="M14" s="267">
        <v>127</v>
      </c>
      <c r="N14" s="267">
        <v>87</v>
      </c>
      <c r="O14" s="267">
        <v>89</v>
      </c>
      <c r="P14" s="105">
        <v>0</v>
      </c>
      <c r="Q14" s="105">
        <v>0</v>
      </c>
      <c r="R14" s="105">
        <v>0</v>
      </c>
      <c r="S14" s="246">
        <v>0</v>
      </c>
      <c r="T14" s="131">
        <v>50</v>
      </c>
      <c r="U14" s="109">
        <f>T14/(T14+V14+X14)</f>
        <v>0.86206896551724133</v>
      </c>
      <c r="V14" s="14">
        <v>8</v>
      </c>
      <c r="W14" s="109">
        <f>V14/(T14+V14+X14)</f>
        <v>0.13793103448275862</v>
      </c>
      <c r="X14" s="221">
        <v>0</v>
      </c>
      <c r="Y14" s="382">
        <f>X14/(T14+V14+X14)</f>
        <v>0</v>
      </c>
      <c r="Z14" s="386">
        <f>T14+V14+X14</f>
        <v>58</v>
      </c>
      <c r="AA14" s="233">
        <v>0</v>
      </c>
      <c r="AB14" s="134">
        <f t="shared" si="9"/>
        <v>0</v>
      </c>
      <c r="AC14" s="225">
        <v>0</v>
      </c>
      <c r="AD14" s="134">
        <f t="shared" si="10"/>
        <v>0</v>
      </c>
      <c r="AE14" s="225">
        <v>150</v>
      </c>
      <c r="AF14" s="7">
        <f>AE14-AG14</f>
        <v>97.5</v>
      </c>
      <c r="AG14" s="235">
        <v>52.5</v>
      </c>
      <c r="AH14" s="157">
        <f t="shared" si="20"/>
        <v>0.35</v>
      </c>
    </row>
    <row r="15" spans="1:34" s="129" customFormat="1" ht="15" customHeight="1">
      <c r="A15" s="434"/>
      <c r="B15" s="438"/>
      <c r="C15" s="130" t="s">
        <v>10</v>
      </c>
      <c r="D15" s="245">
        <v>76</v>
      </c>
      <c r="E15" s="105">
        <v>74</v>
      </c>
      <c r="F15" s="105">
        <v>174</v>
      </c>
      <c r="G15" s="105">
        <v>170</v>
      </c>
      <c r="H15" s="105">
        <v>0</v>
      </c>
      <c r="I15" s="105">
        <v>0</v>
      </c>
      <c r="J15" s="105">
        <v>0</v>
      </c>
      <c r="K15" s="246">
        <v>2</v>
      </c>
      <c r="L15" s="264">
        <v>58</v>
      </c>
      <c r="M15" s="106">
        <v>66</v>
      </c>
      <c r="N15" s="106">
        <v>174</v>
      </c>
      <c r="O15" s="106">
        <v>164</v>
      </c>
      <c r="P15" s="105">
        <v>0</v>
      </c>
      <c r="Q15" s="105">
        <v>0</v>
      </c>
      <c r="R15" s="105">
        <v>0</v>
      </c>
      <c r="S15" s="246">
        <v>4</v>
      </c>
      <c r="T15" s="131">
        <v>58</v>
      </c>
      <c r="U15" s="109">
        <f>T15/(T15+V15+X15)</f>
        <v>1</v>
      </c>
      <c r="V15" s="14">
        <v>0</v>
      </c>
      <c r="W15" s="109">
        <f>V15/(T15+V15+X15)</f>
        <v>0</v>
      </c>
      <c r="X15" s="14">
        <v>0</v>
      </c>
      <c r="Y15" s="382">
        <f>X15/(T15+V15+X15)</f>
        <v>0</v>
      </c>
      <c r="Z15" s="386">
        <f>T15+V15+X15</f>
        <v>58</v>
      </c>
      <c r="AA15" s="233">
        <v>0</v>
      </c>
      <c r="AB15" s="134">
        <f t="shared" si="9"/>
        <v>0</v>
      </c>
      <c r="AC15" s="225">
        <v>0</v>
      </c>
      <c r="AD15" s="134">
        <f t="shared" si="10"/>
        <v>0</v>
      </c>
      <c r="AE15" s="225">
        <v>150</v>
      </c>
      <c r="AF15" s="7">
        <f>AE15-AG15</f>
        <v>107.5</v>
      </c>
      <c r="AG15" s="235">
        <v>42.5</v>
      </c>
      <c r="AH15" s="157">
        <f t="shared" si="20"/>
        <v>0.28333333333333333</v>
      </c>
    </row>
    <row r="16" spans="1:34" s="129" customFormat="1" ht="15" customHeight="1">
      <c r="A16" s="434"/>
      <c r="B16" s="438"/>
      <c r="C16" s="130" t="s">
        <v>46</v>
      </c>
      <c r="D16" s="245">
        <v>194</v>
      </c>
      <c r="E16" s="105">
        <v>182</v>
      </c>
      <c r="F16" s="105">
        <v>58</v>
      </c>
      <c r="G16" s="105">
        <v>62</v>
      </c>
      <c r="H16" s="105">
        <v>0</v>
      </c>
      <c r="I16" s="105">
        <v>0</v>
      </c>
      <c r="J16" s="105">
        <v>0</v>
      </c>
      <c r="K16" s="246">
        <v>0</v>
      </c>
      <c r="L16" s="264">
        <v>145</v>
      </c>
      <c r="M16" s="106">
        <v>144</v>
      </c>
      <c r="N16" s="106">
        <v>29</v>
      </c>
      <c r="O16" s="106">
        <v>30</v>
      </c>
      <c r="P16" s="105">
        <v>0</v>
      </c>
      <c r="Q16" s="105">
        <v>0</v>
      </c>
      <c r="R16" s="105">
        <v>0</v>
      </c>
      <c r="S16" s="246">
        <v>0</v>
      </c>
      <c r="T16" s="131">
        <v>48</v>
      </c>
      <c r="U16" s="109">
        <f t="shared" si="0"/>
        <v>0.82758620689655171</v>
      </c>
      <c r="V16" s="14">
        <v>10</v>
      </c>
      <c r="W16" s="109">
        <f t="shared" si="1"/>
        <v>0.17241379310344829</v>
      </c>
      <c r="X16" s="221">
        <v>0</v>
      </c>
      <c r="Y16" s="382">
        <f t="shared" si="2"/>
        <v>0</v>
      </c>
      <c r="Z16" s="386">
        <f t="shared" si="5"/>
        <v>58</v>
      </c>
      <c r="AA16" s="233">
        <v>0</v>
      </c>
      <c r="AB16" s="134">
        <f t="shared" si="9"/>
        <v>0</v>
      </c>
      <c r="AC16" s="225">
        <v>0</v>
      </c>
      <c r="AD16" s="134">
        <f t="shared" si="10"/>
        <v>0</v>
      </c>
      <c r="AE16" s="225">
        <v>150</v>
      </c>
      <c r="AF16" s="7">
        <f t="shared" si="19"/>
        <v>115.33</v>
      </c>
      <c r="AG16" s="235">
        <v>34.67</v>
      </c>
      <c r="AH16" s="157">
        <f t="shared" si="20"/>
        <v>0.23113333333333336</v>
      </c>
    </row>
    <row r="17" spans="1:34" s="129" customFormat="1" ht="15" customHeight="1">
      <c r="A17" s="434"/>
      <c r="B17" s="438"/>
      <c r="C17" s="130" t="s">
        <v>15</v>
      </c>
      <c r="D17" s="245">
        <v>78</v>
      </c>
      <c r="E17" s="105">
        <v>75</v>
      </c>
      <c r="F17" s="105">
        <v>87</v>
      </c>
      <c r="G17" s="105">
        <v>56</v>
      </c>
      <c r="H17" s="105">
        <v>0</v>
      </c>
      <c r="I17" s="105">
        <v>0</v>
      </c>
      <c r="J17" s="105">
        <v>0</v>
      </c>
      <c r="K17" s="246">
        <v>13</v>
      </c>
      <c r="L17" s="264">
        <v>58</v>
      </c>
      <c r="M17" s="106">
        <v>62</v>
      </c>
      <c r="N17" s="106">
        <v>58</v>
      </c>
      <c r="O17" s="106">
        <v>55</v>
      </c>
      <c r="P17" s="105">
        <v>0</v>
      </c>
      <c r="Q17" s="105">
        <v>0</v>
      </c>
      <c r="R17" s="105">
        <v>0</v>
      </c>
      <c r="S17" s="246">
        <v>2</v>
      </c>
      <c r="T17" s="131">
        <v>34</v>
      </c>
      <c r="U17" s="109">
        <f>T17/(T17+V17+X17)</f>
        <v>0.58620689655172409</v>
      </c>
      <c r="V17" s="14">
        <v>24</v>
      </c>
      <c r="W17" s="109">
        <f>V17/(T17+V17+X17)</f>
        <v>0.41379310344827586</v>
      </c>
      <c r="X17" s="14">
        <v>0</v>
      </c>
      <c r="Y17" s="382">
        <f>X17/(T17+V17+X17)</f>
        <v>0</v>
      </c>
      <c r="Z17" s="386">
        <f>T17+V17+X17</f>
        <v>58</v>
      </c>
      <c r="AA17" s="233">
        <v>0</v>
      </c>
      <c r="AB17" s="134">
        <f t="shared" si="9"/>
        <v>0</v>
      </c>
      <c r="AC17" s="225">
        <v>0</v>
      </c>
      <c r="AD17" s="134">
        <f t="shared" si="10"/>
        <v>0</v>
      </c>
      <c r="AE17" s="225">
        <v>150</v>
      </c>
      <c r="AF17" s="158">
        <f>AE17-AG17</f>
        <v>104.5</v>
      </c>
      <c r="AG17" s="235">
        <v>45.5</v>
      </c>
      <c r="AH17" s="157">
        <f t="shared" si="20"/>
        <v>0.30333333333333334</v>
      </c>
    </row>
    <row r="18" spans="1:34" s="129" customFormat="1" ht="15" customHeight="1">
      <c r="A18" s="434"/>
      <c r="B18" s="438"/>
      <c r="C18" s="130" t="s">
        <v>59</v>
      </c>
      <c r="D18" s="251">
        <v>106</v>
      </c>
      <c r="E18" s="242">
        <v>110</v>
      </c>
      <c r="F18" s="242">
        <v>145</v>
      </c>
      <c r="G18" s="242">
        <v>139</v>
      </c>
      <c r="H18" s="105">
        <v>0</v>
      </c>
      <c r="I18" s="105">
        <v>0</v>
      </c>
      <c r="J18" s="105">
        <v>0</v>
      </c>
      <c r="K18" s="252">
        <v>1</v>
      </c>
      <c r="L18" s="251">
        <v>87</v>
      </c>
      <c r="M18" s="242">
        <v>93</v>
      </c>
      <c r="N18" s="242">
        <v>116</v>
      </c>
      <c r="O18" s="242">
        <v>119</v>
      </c>
      <c r="P18" s="105">
        <v>0</v>
      </c>
      <c r="Q18" s="105">
        <v>0</v>
      </c>
      <c r="R18" s="105">
        <v>0</v>
      </c>
      <c r="S18" s="246">
        <v>0</v>
      </c>
      <c r="T18" s="131">
        <v>35</v>
      </c>
      <c r="U18" s="109">
        <f>T18/(T18+V18+X18)</f>
        <v>0.60344827586206895</v>
      </c>
      <c r="V18" s="14">
        <v>23</v>
      </c>
      <c r="W18" s="109">
        <f>V18/(T18+V18+X18)</f>
        <v>0.39655172413793105</v>
      </c>
      <c r="X18" s="14">
        <v>0</v>
      </c>
      <c r="Y18" s="382">
        <f>X18/(T18+V18+X18)</f>
        <v>0</v>
      </c>
      <c r="Z18" s="386">
        <f>T18+V18+X18</f>
        <v>58</v>
      </c>
      <c r="AA18" s="233">
        <v>0</v>
      </c>
      <c r="AB18" s="134">
        <f t="shared" si="9"/>
        <v>0</v>
      </c>
      <c r="AC18" s="225">
        <v>0</v>
      </c>
      <c r="AD18" s="134">
        <f t="shared" si="10"/>
        <v>0</v>
      </c>
      <c r="AE18" s="225">
        <v>150</v>
      </c>
      <c r="AF18" s="7">
        <f>AE18-AG18</f>
        <v>150</v>
      </c>
      <c r="AG18" s="235">
        <v>0</v>
      </c>
      <c r="AH18" s="157">
        <f t="shared" si="20"/>
        <v>0</v>
      </c>
    </row>
    <row r="19" spans="1:34" s="129" customFormat="1" ht="15" customHeight="1">
      <c r="A19" s="434"/>
      <c r="B19" s="438"/>
      <c r="C19" s="130" t="s">
        <v>73</v>
      </c>
      <c r="D19" s="245">
        <v>208</v>
      </c>
      <c r="E19" s="105">
        <v>184</v>
      </c>
      <c r="F19" s="105">
        <v>116</v>
      </c>
      <c r="G19" s="105">
        <v>123</v>
      </c>
      <c r="H19" s="105">
        <v>0</v>
      </c>
      <c r="I19" s="105">
        <v>0</v>
      </c>
      <c r="J19" s="105">
        <v>0</v>
      </c>
      <c r="K19" s="246">
        <v>8</v>
      </c>
      <c r="L19" s="264">
        <v>174</v>
      </c>
      <c r="M19" s="106">
        <v>164</v>
      </c>
      <c r="N19" s="106">
        <v>116</v>
      </c>
      <c r="O19" s="106">
        <v>140</v>
      </c>
      <c r="P19" s="105">
        <v>0</v>
      </c>
      <c r="Q19" s="105">
        <v>0</v>
      </c>
      <c r="R19" s="105">
        <v>0</v>
      </c>
      <c r="S19" s="246">
        <v>0</v>
      </c>
      <c r="T19" s="131">
        <v>32</v>
      </c>
      <c r="U19" s="109">
        <f>T19/(T19+V19+X19)</f>
        <v>0.55172413793103448</v>
      </c>
      <c r="V19" s="14">
        <v>26</v>
      </c>
      <c r="W19" s="109">
        <f>V19/(T19+V19+X19)</f>
        <v>0.44827586206896552</v>
      </c>
      <c r="X19" s="221">
        <v>0</v>
      </c>
      <c r="Y19" s="382">
        <f>X19/(T19+V19+X19)</f>
        <v>0</v>
      </c>
      <c r="Z19" s="386">
        <f>T19+V19+X19</f>
        <v>58</v>
      </c>
      <c r="AA19" s="233">
        <v>0</v>
      </c>
      <c r="AB19" s="134">
        <f t="shared" si="9"/>
        <v>0</v>
      </c>
      <c r="AC19" s="225">
        <v>0</v>
      </c>
      <c r="AD19" s="134">
        <f t="shared" si="10"/>
        <v>0</v>
      </c>
      <c r="AE19" s="225">
        <v>150</v>
      </c>
      <c r="AF19" s="7">
        <f>AE19-AG19</f>
        <v>112.5</v>
      </c>
      <c r="AG19" s="235">
        <v>37.5</v>
      </c>
      <c r="AH19" s="157">
        <f t="shared" si="20"/>
        <v>0.25</v>
      </c>
    </row>
    <row r="20" spans="1:34" s="129" customFormat="1" ht="15" customHeight="1">
      <c r="A20" s="434"/>
      <c r="B20" s="438"/>
      <c r="C20" s="130" t="s">
        <v>58</v>
      </c>
      <c r="D20" s="245">
        <v>136</v>
      </c>
      <c r="E20" s="105">
        <v>132</v>
      </c>
      <c r="F20" s="105">
        <v>174</v>
      </c>
      <c r="G20" s="105">
        <v>171</v>
      </c>
      <c r="H20" s="105">
        <v>0</v>
      </c>
      <c r="I20" s="105">
        <v>0</v>
      </c>
      <c r="J20" s="105">
        <v>0</v>
      </c>
      <c r="K20" s="246">
        <v>8</v>
      </c>
      <c r="L20" s="264">
        <v>116</v>
      </c>
      <c r="M20" s="106">
        <v>115</v>
      </c>
      <c r="N20" s="106">
        <v>144</v>
      </c>
      <c r="O20" s="106">
        <v>155</v>
      </c>
      <c r="P20" s="105">
        <v>0</v>
      </c>
      <c r="Q20" s="105">
        <v>0</v>
      </c>
      <c r="R20" s="105">
        <v>0</v>
      </c>
      <c r="S20" s="246">
        <v>0</v>
      </c>
      <c r="T20" s="131">
        <v>45</v>
      </c>
      <c r="U20" s="109">
        <f>T20/(T20+V20+X20)</f>
        <v>0.77586206896551724</v>
      </c>
      <c r="V20" s="14">
        <v>13</v>
      </c>
      <c r="W20" s="109">
        <f>V20/(T20+V20+X20)</f>
        <v>0.22413793103448276</v>
      </c>
      <c r="X20" s="221">
        <v>0</v>
      </c>
      <c r="Y20" s="382">
        <f>X20/(T20+V20+X20)</f>
        <v>0</v>
      </c>
      <c r="Z20" s="386">
        <f>T20+V20+X20</f>
        <v>58</v>
      </c>
      <c r="AA20" s="233">
        <v>0</v>
      </c>
      <c r="AB20" s="134">
        <f t="shared" si="9"/>
        <v>0</v>
      </c>
      <c r="AC20" s="225">
        <v>0</v>
      </c>
      <c r="AD20" s="134">
        <f t="shared" si="10"/>
        <v>0</v>
      </c>
      <c r="AE20" s="225">
        <v>150</v>
      </c>
      <c r="AF20" s="7">
        <f>AE20-AG20</f>
        <v>127.5</v>
      </c>
      <c r="AG20" s="235">
        <v>22.5</v>
      </c>
      <c r="AH20" s="157">
        <f t="shared" si="20"/>
        <v>0.15</v>
      </c>
    </row>
    <row r="21" spans="1:34" s="129" customFormat="1" ht="15" customHeight="1">
      <c r="A21" s="434"/>
      <c r="B21" s="438"/>
      <c r="C21" s="130" t="s">
        <v>47</v>
      </c>
      <c r="D21" s="245">
        <v>78</v>
      </c>
      <c r="E21" s="105">
        <v>73</v>
      </c>
      <c r="F21" s="105">
        <v>49</v>
      </c>
      <c r="G21" s="105">
        <v>53</v>
      </c>
      <c r="H21" s="105">
        <v>0</v>
      </c>
      <c r="I21" s="105">
        <v>0</v>
      </c>
      <c r="J21" s="105">
        <v>0</v>
      </c>
      <c r="K21" s="246">
        <v>5</v>
      </c>
      <c r="L21" s="264">
        <v>58</v>
      </c>
      <c r="M21" s="106">
        <v>58</v>
      </c>
      <c r="N21" s="106">
        <v>29</v>
      </c>
      <c r="O21" s="106">
        <v>47</v>
      </c>
      <c r="P21" s="105">
        <v>0</v>
      </c>
      <c r="Q21" s="105">
        <v>0</v>
      </c>
      <c r="R21" s="105">
        <v>0</v>
      </c>
      <c r="S21" s="246">
        <v>3</v>
      </c>
      <c r="T21" s="131">
        <v>35</v>
      </c>
      <c r="U21" s="109">
        <f>T21/(T21+V21+X21)</f>
        <v>0.60344827586206895</v>
      </c>
      <c r="V21" s="14">
        <v>23</v>
      </c>
      <c r="W21" s="109">
        <f>V21/(T21+V21+X21)</f>
        <v>0.39655172413793105</v>
      </c>
      <c r="X21" s="221">
        <v>0</v>
      </c>
      <c r="Y21" s="382">
        <f>X21/(T21+V21+X21)</f>
        <v>0</v>
      </c>
      <c r="Z21" s="386">
        <f>T21+V21+X21</f>
        <v>58</v>
      </c>
      <c r="AA21" s="233">
        <v>0</v>
      </c>
      <c r="AB21" s="134">
        <f t="shared" si="9"/>
        <v>0</v>
      </c>
      <c r="AC21" s="225">
        <v>0</v>
      </c>
      <c r="AD21" s="134">
        <f t="shared" si="10"/>
        <v>0</v>
      </c>
      <c r="AE21" s="225">
        <v>150</v>
      </c>
      <c r="AF21" s="7">
        <f>AE21-AG21</f>
        <v>79.83</v>
      </c>
      <c r="AG21" s="235">
        <v>70.17</v>
      </c>
      <c r="AH21" s="157">
        <f t="shared" si="20"/>
        <v>0.46779999999999999</v>
      </c>
    </row>
    <row r="22" spans="1:34" s="129" customFormat="1" ht="15" customHeight="1">
      <c r="A22" s="434"/>
      <c r="B22" s="438"/>
      <c r="C22" s="130" t="s">
        <v>14</v>
      </c>
      <c r="D22" s="245">
        <v>175</v>
      </c>
      <c r="E22" s="105">
        <v>168</v>
      </c>
      <c r="F22" s="105">
        <v>161</v>
      </c>
      <c r="G22" s="105">
        <v>163</v>
      </c>
      <c r="H22" s="105">
        <v>0</v>
      </c>
      <c r="I22" s="105">
        <v>0</v>
      </c>
      <c r="J22" s="105">
        <v>0</v>
      </c>
      <c r="K22" s="246">
        <v>7</v>
      </c>
      <c r="L22" s="264">
        <v>116</v>
      </c>
      <c r="M22" s="106">
        <v>119</v>
      </c>
      <c r="N22" s="106">
        <v>174</v>
      </c>
      <c r="O22" s="106">
        <v>190</v>
      </c>
      <c r="P22" s="105">
        <v>0</v>
      </c>
      <c r="Q22" s="105">
        <v>0</v>
      </c>
      <c r="R22" s="105">
        <v>0</v>
      </c>
      <c r="S22" s="246">
        <v>6</v>
      </c>
      <c r="T22" s="131">
        <v>32</v>
      </c>
      <c r="U22" s="109">
        <f t="shared" si="0"/>
        <v>0.55172413793103448</v>
      </c>
      <c r="V22" s="14">
        <v>26</v>
      </c>
      <c r="W22" s="109">
        <f t="shared" si="1"/>
        <v>0.44827586206896552</v>
      </c>
      <c r="X22" s="221">
        <v>0</v>
      </c>
      <c r="Y22" s="382">
        <f t="shared" si="2"/>
        <v>0</v>
      </c>
      <c r="Z22" s="386">
        <f t="shared" si="5"/>
        <v>58</v>
      </c>
      <c r="AA22" s="233">
        <v>0</v>
      </c>
      <c r="AB22" s="134">
        <f t="shared" si="6"/>
        <v>0</v>
      </c>
      <c r="AC22" s="225">
        <v>0</v>
      </c>
      <c r="AD22" s="134">
        <f t="shared" si="7"/>
        <v>0</v>
      </c>
      <c r="AE22" s="225">
        <v>270</v>
      </c>
      <c r="AF22" s="158">
        <f t="shared" si="19"/>
        <v>210</v>
      </c>
      <c r="AG22" s="235">
        <v>60</v>
      </c>
      <c r="AH22" s="157">
        <f t="shared" ref="AH22:AH23" si="21">AG22/AE22</f>
        <v>0.22222222222222221</v>
      </c>
    </row>
    <row r="23" spans="1:34" s="129" customFormat="1" ht="15" customHeight="1">
      <c r="A23" s="434"/>
      <c r="B23" s="438"/>
      <c r="C23" s="130" t="s">
        <v>78</v>
      </c>
      <c r="D23" s="245">
        <v>127</v>
      </c>
      <c r="E23" s="105">
        <v>98</v>
      </c>
      <c r="F23" s="105">
        <v>87</v>
      </c>
      <c r="G23" s="105">
        <v>112</v>
      </c>
      <c r="H23" s="105">
        <v>0</v>
      </c>
      <c r="I23" s="105">
        <v>4</v>
      </c>
      <c r="J23" s="105">
        <v>0</v>
      </c>
      <c r="K23" s="246">
        <v>0</v>
      </c>
      <c r="L23" s="264">
        <v>87</v>
      </c>
      <c r="M23" s="106">
        <v>72</v>
      </c>
      <c r="N23" s="106">
        <v>58</v>
      </c>
      <c r="O23" s="106">
        <v>86</v>
      </c>
      <c r="P23" s="105">
        <v>0</v>
      </c>
      <c r="Q23" s="105">
        <v>10</v>
      </c>
      <c r="R23" s="105">
        <v>0</v>
      </c>
      <c r="S23" s="246">
        <v>0</v>
      </c>
      <c r="T23" s="131">
        <v>30</v>
      </c>
      <c r="U23" s="109">
        <f t="shared" ref="U23" si="22">T23/(T23+V23+X23)</f>
        <v>0.51724137931034486</v>
      </c>
      <c r="V23" s="14">
        <v>27</v>
      </c>
      <c r="W23" s="109">
        <f t="shared" ref="W23" si="23">V23/(T23+V23+X23)</f>
        <v>0.46551724137931033</v>
      </c>
      <c r="X23" s="221">
        <v>1</v>
      </c>
      <c r="Y23" s="382">
        <f t="shared" ref="Y23" si="24">X23/(T23+V23+X23)</f>
        <v>1.7241379310344827E-2</v>
      </c>
      <c r="Z23" s="386">
        <f t="shared" si="5"/>
        <v>58</v>
      </c>
      <c r="AA23" s="233">
        <v>0</v>
      </c>
      <c r="AB23" s="134">
        <v>0</v>
      </c>
      <c r="AC23" s="225">
        <v>0</v>
      </c>
      <c r="AD23" s="134">
        <v>0</v>
      </c>
      <c r="AE23" s="225">
        <v>150</v>
      </c>
      <c r="AF23" s="158">
        <f t="shared" si="19"/>
        <v>127.5</v>
      </c>
      <c r="AG23" s="235">
        <v>22.5</v>
      </c>
      <c r="AH23" s="157">
        <f t="shared" si="21"/>
        <v>0.15</v>
      </c>
    </row>
    <row r="24" spans="1:34" s="129" customFormat="1" ht="15" customHeight="1">
      <c r="A24" s="434"/>
      <c r="B24" s="438"/>
      <c r="C24" s="130" t="s">
        <v>65</v>
      </c>
      <c r="D24" s="245">
        <v>165</v>
      </c>
      <c r="E24" s="105">
        <v>137</v>
      </c>
      <c r="F24" s="105">
        <v>174</v>
      </c>
      <c r="G24" s="105">
        <v>225</v>
      </c>
      <c r="H24" s="105">
        <v>0</v>
      </c>
      <c r="I24" s="105">
        <v>12</v>
      </c>
      <c r="J24" s="105">
        <v>0</v>
      </c>
      <c r="K24" s="246">
        <v>2</v>
      </c>
      <c r="L24" s="264">
        <v>145</v>
      </c>
      <c r="M24" s="106">
        <v>173</v>
      </c>
      <c r="N24" s="106">
        <v>174</v>
      </c>
      <c r="O24" s="106">
        <v>182</v>
      </c>
      <c r="P24" s="105">
        <v>0</v>
      </c>
      <c r="Q24" s="105">
        <v>0</v>
      </c>
      <c r="R24" s="105">
        <v>0</v>
      </c>
      <c r="S24" s="246">
        <v>2</v>
      </c>
      <c r="T24" s="131">
        <v>48</v>
      </c>
      <c r="U24" s="109">
        <f t="shared" si="0"/>
        <v>0.82758620689655171</v>
      </c>
      <c r="V24" s="14">
        <v>10</v>
      </c>
      <c r="W24" s="109">
        <f t="shared" si="1"/>
        <v>0.17241379310344829</v>
      </c>
      <c r="X24" s="221">
        <v>0</v>
      </c>
      <c r="Y24" s="382">
        <f t="shared" si="2"/>
        <v>0</v>
      </c>
      <c r="Z24" s="386">
        <f t="shared" si="5"/>
        <v>58</v>
      </c>
      <c r="AA24" s="233">
        <v>0</v>
      </c>
      <c r="AB24" s="134">
        <f t="shared" si="6"/>
        <v>0</v>
      </c>
      <c r="AC24" s="225">
        <v>0</v>
      </c>
      <c r="AD24" s="134">
        <f t="shared" si="7"/>
        <v>0</v>
      </c>
      <c r="AE24" s="225">
        <v>150</v>
      </c>
      <c r="AF24" s="7">
        <f t="shared" si="19"/>
        <v>30</v>
      </c>
      <c r="AG24" s="235">
        <v>120</v>
      </c>
      <c r="AH24" s="157">
        <f t="shared" ref="AH24" si="25">AG24/AE24</f>
        <v>0.8</v>
      </c>
    </row>
    <row r="25" spans="1:34" s="135" customFormat="1" ht="15" customHeight="1" thickBot="1">
      <c r="A25" s="434"/>
      <c r="B25" s="438"/>
      <c r="C25" s="136" t="s">
        <v>11</v>
      </c>
      <c r="D25" s="253">
        <v>78</v>
      </c>
      <c r="E25" s="176">
        <v>79</v>
      </c>
      <c r="F25" s="176">
        <v>87</v>
      </c>
      <c r="G25" s="176">
        <v>83</v>
      </c>
      <c r="H25" s="176">
        <v>0</v>
      </c>
      <c r="I25" s="176">
        <v>0</v>
      </c>
      <c r="J25" s="176">
        <v>0</v>
      </c>
      <c r="K25" s="254">
        <v>0</v>
      </c>
      <c r="L25" s="265">
        <v>58</v>
      </c>
      <c r="M25" s="177">
        <v>74</v>
      </c>
      <c r="N25" s="177">
        <v>58</v>
      </c>
      <c r="O25" s="177">
        <v>58</v>
      </c>
      <c r="P25" s="176">
        <v>0</v>
      </c>
      <c r="Q25" s="176">
        <v>0</v>
      </c>
      <c r="R25" s="176">
        <v>0</v>
      </c>
      <c r="S25" s="254">
        <v>0</v>
      </c>
      <c r="T25" s="365">
        <v>23</v>
      </c>
      <c r="U25" s="366">
        <f>T25/(T25+V25+X25)</f>
        <v>0.39655172413793105</v>
      </c>
      <c r="V25" s="367">
        <v>35</v>
      </c>
      <c r="W25" s="366">
        <f>V25/(T25+V25+X25)</f>
        <v>0.60344827586206895</v>
      </c>
      <c r="X25" s="367">
        <v>0</v>
      </c>
      <c r="Y25" s="384">
        <f>X25/(T25+V25+X25)</f>
        <v>0</v>
      </c>
      <c r="Z25" s="387">
        <f>T25+V25+X25</f>
        <v>58</v>
      </c>
      <c r="AA25" s="275">
        <v>0</v>
      </c>
      <c r="AB25" s="278">
        <f>AA25/(T25+V25+X25)</f>
        <v>0</v>
      </c>
      <c r="AC25" s="389">
        <v>0</v>
      </c>
      <c r="AD25" s="278">
        <f>AC25/(T25+V25+X25)</f>
        <v>0</v>
      </c>
      <c r="AE25" s="363">
        <v>150</v>
      </c>
      <c r="AF25" s="171">
        <f>AE25-AG25</f>
        <v>98</v>
      </c>
      <c r="AG25" s="319">
        <v>52</v>
      </c>
      <c r="AH25" s="201">
        <f>AG25/AE25</f>
        <v>0.34666666666666668</v>
      </c>
    </row>
    <row r="26" spans="1:34" ht="15" customHeight="1" thickBot="1">
      <c r="A26" s="440" t="s">
        <v>36</v>
      </c>
      <c r="B26" s="441"/>
      <c r="C26" s="441"/>
      <c r="D26" s="35">
        <f>SUM(D12:D25)</f>
        <v>1877</v>
      </c>
      <c r="E26" s="37">
        <f>SUM(E12:E25)</f>
        <v>1721</v>
      </c>
      <c r="F26" s="37">
        <f t="shared" ref="F26:X26" si="26">SUM(F12:F25)</f>
        <v>1718</v>
      </c>
      <c r="G26" s="218">
        <f t="shared" si="26"/>
        <v>1833</v>
      </c>
      <c r="H26" s="218">
        <f t="shared" si="26"/>
        <v>0</v>
      </c>
      <c r="I26" s="218">
        <f t="shared" si="26"/>
        <v>16</v>
      </c>
      <c r="J26" s="218">
        <f t="shared" si="26"/>
        <v>0</v>
      </c>
      <c r="K26" s="218">
        <f t="shared" si="26"/>
        <v>46</v>
      </c>
      <c r="L26" s="35">
        <f t="shared" si="26"/>
        <v>1479</v>
      </c>
      <c r="M26" s="37">
        <f t="shared" si="26"/>
        <v>1507</v>
      </c>
      <c r="N26" s="37">
        <f t="shared" si="26"/>
        <v>1333</v>
      </c>
      <c r="O26" s="37">
        <f t="shared" si="26"/>
        <v>1502</v>
      </c>
      <c r="P26" s="218">
        <f t="shared" si="26"/>
        <v>0</v>
      </c>
      <c r="Q26" s="37">
        <f t="shared" si="26"/>
        <v>10</v>
      </c>
      <c r="R26" s="218">
        <f t="shared" si="26"/>
        <v>0</v>
      </c>
      <c r="S26" s="217">
        <f t="shared" si="26"/>
        <v>17</v>
      </c>
      <c r="T26" s="239">
        <f t="shared" si="26"/>
        <v>553</v>
      </c>
      <c r="U26" s="39">
        <f>T26/(T26+V26+X26)</f>
        <v>0.68103448275862066</v>
      </c>
      <c r="V26" s="37">
        <f t="shared" si="26"/>
        <v>258</v>
      </c>
      <c r="W26" s="39">
        <f>V26/(T26+V26+X26)</f>
        <v>0.31773399014778325</v>
      </c>
      <c r="X26" s="37">
        <f t="shared" si="26"/>
        <v>1</v>
      </c>
      <c r="Y26" s="40">
        <f>X26/(T26+V26+X26)</f>
        <v>1.2315270935960591E-3</v>
      </c>
      <c r="Z26" s="193">
        <f t="shared" si="5"/>
        <v>812</v>
      </c>
      <c r="AA26" s="42">
        <f>SUM(AA12:AA25)</f>
        <v>0</v>
      </c>
      <c r="AB26" s="34">
        <f>AA26/(T26+V26+X26)</f>
        <v>0</v>
      </c>
      <c r="AC26" s="42">
        <f>SUM(AC12:AC25)</f>
        <v>0</v>
      </c>
      <c r="AD26" s="34">
        <f>AC26/(T26+V26+X26)</f>
        <v>0</v>
      </c>
      <c r="AE26" s="323">
        <f>SUM(AE12:AE25)</f>
        <v>2220</v>
      </c>
      <c r="AF26" s="316">
        <f>SUM(AF12:AF25)</f>
        <v>1607.6599999999999</v>
      </c>
      <c r="AG26" s="317">
        <f>SUM(AG12:AG25)</f>
        <v>612.34</v>
      </c>
      <c r="AH26" s="34">
        <f>AG26/AE26</f>
        <v>0.27582882882882886</v>
      </c>
    </row>
    <row r="27" spans="1:34" s="129" customFormat="1" ht="15" customHeight="1" thickBot="1">
      <c r="A27" s="443" t="s">
        <v>33</v>
      </c>
      <c r="B27" s="444"/>
      <c r="C27" s="320" t="s">
        <v>70</v>
      </c>
      <c r="D27" s="321">
        <v>168</v>
      </c>
      <c r="E27" s="152">
        <v>148</v>
      </c>
      <c r="F27" s="152">
        <v>152</v>
      </c>
      <c r="G27" s="152">
        <v>157</v>
      </c>
      <c r="H27" s="152">
        <v>0</v>
      </c>
      <c r="I27" s="152">
        <v>0</v>
      </c>
      <c r="J27" s="152">
        <v>0</v>
      </c>
      <c r="K27" s="322">
        <v>0</v>
      </c>
      <c r="L27" s="241">
        <v>141</v>
      </c>
      <c r="M27" s="153">
        <v>135</v>
      </c>
      <c r="N27" s="153">
        <v>69</v>
      </c>
      <c r="O27" s="153">
        <v>104</v>
      </c>
      <c r="P27" s="152">
        <v>0</v>
      </c>
      <c r="Q27" s="152">
        <v>0</v>
      </c>
      <c r="R27" s="152">
        <v>0</v>
      </c>
      <c r="S27" s="152">
        <v>0</v>
      </c>
      <c r="T27" s="202">
        <v>54</v>
      </c>
      <c r="U27" s="346">
        <f>T27/(T27+V27+X27)</f>
        <v>0.93103448275862066</v>
      </c>
      <c r="V27" s="204">
        <v>4</v>
      </c>
      <c r="W27" s="346">
        <f t="shared" ref="W27:W45" si="27">V27/(T27+V27+X27)</f>
        <v>6.8965517241379309E-2</v>
      </c>
      <c r="X27" s="223">
        <v>0</v>
      </c>
      <c r="Y27" s="351">
        <f t="shared" ref="Y27:Y45" si="28">X27/(T27+V27+X27)</f>
        <v>0</v>
      </c>
      <c r="Z27" s="206">
        <f t="shared" si="5"/>
        <v>58</v>
      </c>
      <c r="AA27" s="207">
        <v>0</v>
      </c>
      <c r="AB27" s="132">
        <f t="shared" ref="AB27:AB33" si="29">AA27/(T27+V27+X27)</f>
        <v>0</v>
      </c>
      <c r="AC27" s="208">
        <v>0</v>
      </c>
      <c r="AD27" s="132">
        <f t="shared" ref="AD27:AD33" si="30">AC27/(T27+V27+X27)</f>
        <v>0</v>
      </c>
      <c r="AE27" s="208">
        <v>150</v>
      </c>
      <c r="AF27" s="312">
        <f>AE27-AG27</f>
        <v>150</v>
      </c>
      <c r="AG27" s="313">
        <v>0</v>
      </c>
      <c r="AH27" s="314">
        <f t="shared" ref="AH27:AH33" si="31">AG27/AE27</f>
        <v>0</v>
      </c>
    </row>
    <row r="28" spans="1:34" s="129" customFormat="1" ht="15" customHeight="1" thickBot="1">
      <c r="A28" s="443"/>
      <c r="B28" s="444"/>
      <c r="C28" s="138" t="s">
        <v>17</v>
      </c>
      <c r="D28" s="245">
        <v>117</v>
      </c>
      <c r="E28" s="105">
        <v>104</v>
      </c>
      <c r="F28" s="105">
        <v>87</v>
      </c>
      <c r="G28" s="105">
        <v>78</v>
      </c>
      <c r="H28" s="105">
        <v>0</v>
      </c>
      <c r="I28" s="105">
        <v>0</v>
      </c>
      <c r="J28" s="105">
        <v>0</v>
      </c>
      <c r="K28" s="246">
        <v>4</v>
      </c>
      <c r="L28" s="240">
        <v>87</v>
      </c>
      <c r="M28" s="106">
        <v>85</v>
      </c>
      <c r="N28" s="106">
        <v>58</v>
      </c>
      <c r="O28" s="106">
        <v>56</v>
      </c>
      <c r="P28" s="105">
        <v>0</v>
      </c>
      <c r="Q28" s="105">
        <v>0</v>
      </c>
      <c r="R28" s="105">
        <v>0</v>
      </c>
      <c r="S28" s="105">
        <v>0</v>
      </c>
      <c r="T28" s="131">
        <v>41</v>
      </c>
      <c r="U28" s="347">
        <f t="shared" ref="U28:U45" si="32">T28/(T28+V28+X28)</f>
        <v>0.7068965517241379</v>
      </c>
      <c r="V28" s="14">
        <v>17</v>
      </c>
      <c r="W28" s="347">
        <f t="shared" si="27"/>
        <v>0.29310344827586204</v>
      </c>
      <c r="X28" s="221">
        <v>0</v>
      </c>
      <c r="Y28" s="352">
        <f t="shared" si="28"/>
        <v>0</v>
      </c>
      <c r="Z28" s="127">
        <f t="shared" si="5"/>
        <v>58</v>
      </c>
      <c r="AA28" s="5">
        <v>0</v>
      </c>
      <c r="AB28" s="132">
        <f t="shared" si="29"/>
        <v>0</v>
      </c>
      <c r="AC28" s="6">
        <v>0</v>
      </c>
      <c r="AD28" s="132">
        <f t="shared" si="30"/>
        <v>0</v>
      </c>
      <c r="AE28" s="233">
        <v>150</v>
      </c>
      <c r="AF28" s="7">
        <f>AE28-AG28</f>
        <v>107.5</v>
      </c>
      <c r="AG28" s="235">
        <v>42.5</v>
      </c>
      <c r="AH28" s="134">
        <f t="shared" si="31"/>
        <v>0.28333333333333333</v>
      </c>
    </row>
    <row r="29" spans="1:34" s="129" customFormat="1" ht="15" customHeight="1" thickBot="1">
      <c r="A29" s="443"/>
      <c r="B29" s="444"/>
      <c r="C29" s="138" t="s">
        <v>18</v>
      </c>
      <c r="D29" s="245">
        <v>107</v>
      </c>
      <c r="E29" s="105">
        <v>109</v>
      </c>
      <c r="F29" s="105">
        <v>145</v>
      </c>
      <c r="G29" s="105">
        <v>114</v>
      </c>
      <c r="H29" s="105">
        <v>0</v>
      </c>
      <c r="I29" s="105">
        <v>8</v>
      </c>
      <c r="J29" s="105">
        <v>0</v>
      </c>
      <c r="K29" s="246">
        <v>9</v>
      </c>
      <c r="L29" s="240">
        <v>116</v>
      </c>
      <c r="M29" s="106">
        <v>101</v>
      </c>
      <c r="N29" s="106">
        <v>58</v>
      </c>
      <c r="O29" s="106">
        <v>68</v>
      </c>
      <c r="P29" s="105">
        <v>0</v>
      </c>
      <c r="Q29" s="105">
        <v>4</v>
      </c>
      <c r="R29" s="105">
        <v>0</v>
      </c>
      <c r="S29" s="105">
        <v>0</v>
      </c>
      <c r="T29" s="131">
        <v>44</v>
      </c>
      <c r="U29" s="347">
        <f t="shared" si="32"/>
        <v>0.75862068965517238</v>
      </c>
      <c r="V29" s="14">
        <v>14</v>
      </c>
      <c r="W29" s="347">
        <f t="shared" si="27"/>
        <v>0.2413793103448276</v>
      </c>
      <c r="X29" s="221">
        <v>0</v>
      </c>
      <c r="Y29" s="352">
        <f t="shared" si="28"/>
        <v>0</v>
      </c>
      <c r="Z29" s="127">
        <f t="shared" si="5"/>
        <v>58</v>
      </c>
      <c r="AA29" s="133">
        <v>0</v>
      </c>
      <c r="AB29" s="132">
        <f t="shared" si="29"/>
        <v>0</v>
      </c>
      <c r="AC29" s="6">
        <v>0</v>
      </c>
      <c r="AD29" s="132">
        <f t="shared" si="30"/>
        <v>0</v>
      </c>
      <c r="AE29" s="233">
        <v>150</v>
      </c>
      <c r="AF29" s="7">
        <f t="shared" ref="AF29:AF40" si="33">AE29-AG29</f>
        <v>124.5</v>
      </c>
      <c r="AG29" s="235">
        <v>25.5</v>
      </c>
      <c r="AH29" s="134">
        <f t="shared" si="31"/>
        <v>0.17</v>
      </c>
    </row>
    <row r="30" spans="1:34" s="129" customFormat="1" ht="15" customHeight="1" thickBot="1">
      <c r="A30" s="443"/>
      <c r="B30" s="444"/>
      <c r="C30" s="138" t="s">
        <v>19</v>
      </c>
      <c r="D30" s="245">
        <v>136</v>
      </c>
      <c r="E30" s="105">
        <v>121</v>
      </c>
      <c r="F30" s="105">
        <v>116</v>
      </c>
      <c r="G30" s="105">
        <v>132</v>
      </c>
      <c r="H30" s="105">
        <v>0</v>
      </c>
      <c r="I30" s="105">
        <v>9</v>
      </c>
      <c r="J30" s="105">
        <v>0</v>
      </c>
      <c r="K30" s="246">
        <v>0</v>
      </c>
      <c r="L30" s="240">
        <v>116</v>
      </c>
      <c r="M30" s="106">
        <v>113</v>
      </c>
      <c r="N30" s="106">
        <v>87</v>
      </c>
      <c r="O30" s="106">
        <v>99</v>
      </c>
      <c r="P30" s="105">
        <v>0</v>
      </c>
      <c r="Q30" s="105">
        <v>0</v>
      </c>
      <c r="R30" s="105">
        <v>0</v>
      </c>
      <c r="S30" s="105">
        <v>0</v>
      </c>
      <c r="T30" s="131">
        <v>26</v>
      </c>
      <c r="U30" s="347">
        <f t="shared" si="32"/>
        <v>0.44827586206896552</v>
      </c>
      <c r="V30" s="14">
        <v>32</v>
      </c>
      <c r="W30" s="347">
        <f t="shared" si="27"/>
        <v>0.55172413793103448</v>
      </c>
      <c r="X30" s="221">
        <v>0</v>
      </c>
      <c r="Y30" s="352">
        <f t="shared" si="28"/>
        <v>0</v>
      </c>
      <c r="Z30" s="127">
        <f t="shared" si="5"/>
        <v>58</v>
      </c>
      <c r="AA30" s="5">
        <v>0</v>
      </c>
      <c r="AB30" s="132">
        <f t="shared" si="29"/>
        <v>0</v>
      </c>
      <c r="AC30" s="6">
        <v>0</v>
      </c>
      <c r="AD30" s="132">
        <f t="shared" si="30"/>
        <v>0</v>
      </c>
      <c r="AE30" s="233">
        <v>150</v>
      </c>
      <c r="AF30" s="7">
        <f t="shared" si="33"/>
        <v>150</v>
      </c>
      <c r="AG30" s="235">
        <v>0</v>
      </c>
      <c r="AH30" s="134">
        <f t="shared" si="31"/>
        <v>0</v>
      </c>
    </row>
    <row r="31" spans="1:34" s="129" customFormat="1" ht="15" customHeight="1" thickBot="1">
      <c r="A31" s="443"/>
      <c r="B31" s="444"/>
      <c r="C31" s="138" t="s">
        <v>20</v>
      </c>
      <c r="D31" s="245">
        <v>78</v>
      </c>
      <c r="E31" s="105">
        <v>111</v>
      </c>
      <c r="F31" s="105">
        <v>87</v>
      </c>
      <c r="G31" s="105">
        <v>45</v>
      </c>
      <c r="H31" s="105">
        <v>0</v>
      </c>
      <c r="I31" s="105">
        <v>0</v>
      </c>
      <c r="J31" s="105">
        <v>0</v>
      </c>
      <c r="K31" s="246">
        <v>8</v>
      </c>
      <c r="L31" s="240">
        <v>87</v>
      </c>
      <c r="M31" s="106">
        <v>83</v>
      </c>
      <c r="N31" s="106">
        <v>29</v>
      </c>
      <c r="O31" s="106">
        <v>36</v>
      </c>
      <c r="P31" s="105">
        <v>0</v>
      </c>
      <c r="Q31" s="105">
        <v>0</v>
      </c>
      <c r="R31" s="105">
        <v>0</v>
      </c>
      <c r="S31" s="105">
        <v>0</v>
      </c>
      <c r="T31" s="131">
        <v>38</v>
      </c>
      <c r="U31" s="347">
        <f t="shared" si="32"/>
        <v>0.65517241379310343</v>
      </c>
      <c r="V31" s="14">
        <v>20</v>
      </c>
      <c r="W31" s="347">
        <f t="shared" si="27"/>
        <v>0.34482758620689657</v>
      </c>
      <c r="X31" s="221">
        <v>0</v>
      </c>
      <c r="Y31" s="352">
        <f t="shared" si="28"/>
        <v>0</v>
      </c>
      <c r="Z31" s="127">
        <f t="shared" si="5"/>
        <v>58</v>
      </c>
      <c r="AA31" s="5">
        <v>0</v>
      </c>
      <c r="AB31" s="132">
        <f t="shared" si="29"/>
        <v>0</v>
      </c>
      <c r="AC31" s="6">
        <v>0</v>
      </c>
      <c r="AD31" s="132">
        <f t="shared" si="30"/>
        <v>0</v>
      </c>
      <c r="AE31" s="233">
        <v>150</v>
      </c>
      <c r="AF31" s="7">
        <f t="shared" si="33"/>
        <v>133</v>
      </c>
      <c r="AG31" s="235">
        <v>17</v>
      </c>
      <c r="AH31" s="134">
        <f t="shared" si="31"/>
        <v>0.11333333333333333</v>
      </c>
    </row>
    <row r="32" spans="1:34" s="129" customFormat="1" ht="15" customHeight="1" thickBot="1">
      <c r="A32" s="443"/>
      <c r="B32" s="444"/>
      <c r="C32" s="141" t="s">
        <v>21</v>
      </c>
      <c r="D32" s="245">
        <v>78</v>
      </c>
      <c r="E32" s="105">
        <v>77</v>
      </c>
      <c r="F32" s="105">
        <v>58</v>
      </c>
      <c r="G32" s="105">
        <v>81</v>
      </c>
      <c r="H32" s="105">
        <v>0</v>
      </c>
      <c r="I32" s="105">
        <v>0</v>
      </c>
      <c r="J32" s="105">
        <v>0</v>
      </c>
      <c r="K32" s="246">
        <v>0</v>
      </c>
      <c r="L32" s="240">
        <v>58</v>
      </c>
      <c r="M32" s="106">
        <v>58</v>
      </c>
      <c r="N32" s="106">
        <v>29</v>
      </c>
      <c r="O32" s="106">
        <v>60</v>
      </c>
      <c r="P32" s="105">
        <v>0</v>
      </c>
      <c r="Q32" s="105">
        <v>0</v>
      </c>
      <c r="R32" s="105">
        <v>0</v>
      </c>
      <c r="S32" s="105">
        <v>0</v>
      </c>
      <c r="T32" s="131">
        <v>21</v>
      </c>
      <c r="U32" s="347">
        <f t="shared" si="32"/>
        <v>0.36206896551724138</v>
      </c>
      <c r="V32" s="14">
        <v>37</v>
      </c>
      <c r="W32" s="347">
        <f t="shared" si="27"/>
        <v>0.63793103448275867</v>
      </c>
      <c r="X32" s="221">
        <v>0</v>
      </c>
      <c r="Y32" s="352">
        <f t="shared" si="28"/>
        <v>0</v>
      </c>
      <c r="Z32" s="127">
        <f t="shared" si="5"/>
        <v>58</v>
      </c>
      <c r="AA32" s="5">
        <v>0</v>
      </c>
      <c r="AB32" s="132">
        <f t="shared" si="29"/>
        <v>0</v>
      </c>
      <c r="AC32" s="6">
        <v>0</v>
      </c>
      <c r="AD32" s="132">
        <f t="shared" si="30"/>
        <v>0</v>
      </c>
      <c r="AE32" s="233">
        <v>150</v>
      </c>
      <c r="AF32" s="7">
        <f t="shared" si="33"/>
        <v>133</v>
      </c>
      <c r="AG32" s="235">
        <v>17</v>
      </c>
      <c r="AH32" s="134">
        <f t="shared" si="31"/>
        <v>0.11333333333333333</v>
      </c>
    </row>
    <row r="33" spans="1:34" s="129" customFormat="1" ht="15" customHeight="1" thickBot="1">
      <c r="A33" s="443"/>
      <c r="B33" s="444"/>
      <c r="C33" s="141" t="s">
        <v>41</v>
      </c>
      <c r="D33" s="245">
        <v>371</v>
      </c>
      <c r="E33" s="105">
        <v>422</v>
      </c>
      <c r="F33" s="105">
        <v>29</v>
      </c>
      <c r="G33" s="105">
        <v>33</v>
      </c>
      <c r="H33" s="105">
        <v>0</v>
      </c>
      <c r="I33" s="105">
        <v>0</v>
      </c>
      <c r="J33" s="105">
        <v>0</v>
      </c>
      <c r="K33" s="246">
        <v>0</v>
      </c>
      <c r="L33" s="240">
        <v>377</v>
      </c>
      <c r="M33" s="106">
        <v>378</v>
      </c>
      <c r="N33" s="106">
        <v>22</v>
      </c>
      <c r="O33" s="106">
        <v>22</v>
      </c>
      <c r="P33" s="105">
        <v>0</v>
      </c>
      <c r="Q33" s="105">
        <v>0</v>
      </c>
      <c r="R33" s="105">
        <v>0</v>
      </c>
      <c r="S33" s="105">
        <v>0</v>
      </c>
      <c r="T33" s="131">
        <v>54</v>
      </c>
      <c r="U33" s="347">
        <f t="shared" si="32"/>
        <v>0.93103448275862066</v>
      </c>
      <c r="V33" s="14">
        <v>4</v>
      </c>
      <c r="W33" s="347">
        <f t="shared" si="27"/>
        <v>6.8965517241379309E-2</v>
      </c>
      <c r="X33" s="221">
        <v>0</v>
      </c>
      <c r="Y33" s="352">
        <f t="shared" si="28"/>
        <v>0</v>
      </c>
      <c r="Z33" s="127">
        <f t="shared" si="5"/>
        <v>58</v>
      </c>
      <c r="AA33" s="5">
        <v>0</v>
      </c>
      <c r="AB33" s="132">
        <f t="shared" si="29"/>
        <v>0</v>
      </c>
      <c r="AC33" s="6">
        <v>0</v>
      </c>
      <c r="AD33" s="132">
        <f t="shared" si="30"/>
        <v>0</v>
      </c>
      <c r="AE33" s="233">
        <v>150</v>
      </c>
      <c r="AF33" s="7">
        <f t="shared" si="33"/>
        <v>150</v>
      </c>
      <c r="AG33" s="235">
        <v>0</v>
      </c>
      <c r="AH33" s="134">
        <f t="shared" si="31"/>
        <v>0</v>
      </c>
    </row>
    <row r="34" spans="1:34" ht="15" customHeight="1" thickBot="1">
      <c r="A34" s="443"/>
      <c r="B34" s="444"/>
      <c r="C34" s="141" t="s">
        <v>43</v>
      </c>
      <c r="D34" s="245">
        <v>29</v>
      </c>
      <c r="E34" s="105">
        <v>47</v>
      </c>
      <c r="F34" s="105">
        <v>29</v>
      </c>
      <c r="G34" s="105">
        <v>22</v>
      </c>
      <c r="H34" s="105">
        <v>0</v>
      </c>
      <c r="I34" s="105">
        <v>0</v>
      </c>
      <c r="J34" s="105">
        <v>0</v>
      </c>
      <c r="K34" s="246">
        <v>0</v>
      </c>
      <c r="L34" s="240">
        <v>29</v>
      </c>
      <c r="M34" s="106">
        <v>30</v>
      </c>
      <c r="N34" s="106">
        <v>29</v>
      </c>
      <c r="O34" s="106">
        <v>28</v>
      </c>
      <c r="P34" s="105">
        <v>0</v>
      </c>
      <c r="Q34" s="105">
        <v>0</v>
      </c>
      <c r="R34" s="105">
        <v>0</v>
      </c>
      <c r="S34" s="105">
        <v>0</v>
      </c>
      <c r="T34" s="12">
        <v>58</v>
      </c>
      <c r="U34" s="348">
        <f t="shared" si="32"/>
        <v>1</v>
      </c>
      <c r="V34" s="13">
        <v>0</v>
      </c>
      <c r="W34" s="350">
        <f t="shared" si="27"/>
        <v>0</v>
      </c>
      <c r="X34" s="222">
        <v>0</v>
      </c>
      <c r="Y34" s="353">
        <f t="shared" si="28"/>
        <v>0</v>
      </c>
      <c r="Z34" s="122">
        <f t="shared" si="5"/>
        <v>58</v>
      </c>
      <c r="AA34" s="104" t="s">
        <v>48</v>
      </c>
      <c r="AB34" s="30" t="s">
        <v>48</v>
      </c>
      <c r="AC34" s="15" t="s">
        <v>48</v>
      </c>
      <c r="AD34" s="30" t="s">
        <v>48</v>
      </c>
      <c r="AE34" s="232" t="s">
        <v>48</v>
      </c>
      <c r="AF34" s="4" t="s">
        <v>48</v>
      </c>
      <c r="AG34" s="234" t="s">
        <v>48</v>
      </c>
      <c r="AH34" s="43" t="s">
        <v>48</v>
      </c>
    </row>
    <row r="35" spans="1:34" s="129" customFormat="1" ht="15" customHeight="1" thickBot="1">
      <c r="A35" s="445"/>
      <c r="B35" s="446"/>
      <c r="C35" s="141" t="s">
        <v>26</v>
      </c>
      <c r="D35" s="255">
        <v>107</v>
      </c>
      <c r="E35" s="197">
        <v>122</v>
      </c>
      <c r="F35" s="197">
        <v>116</v>
      </c>
      <c r="G35" s="197">
        <v>93</v>
      </c>
      <c r="H35" s="197">
        <v>0</v>
      </c>
      <c r="I35" s="197">
        <v>0</v>
      </c>
      <c r="J35" s="197">
        <v>0</v>
      </c>
      <c r="K35" s="266">
        <v>9</v>
      </c>
      <c r="L35" s="250">
        <v>86</v>
      </c>
      <c r="M35" s="198">
        <v>93</v>
      </c>
      <c r="N35" s="198">
        <v>58</v>
      </c>
      <c r="O35" s="198">
        <v>65</v>
      </c>
      <c r="P35" s="197">
        <v>0</v>
      </c>
      <c r="Q35" s="197">
        <v>0</v>
      </c>
      <c r="R35" s="197">
        <v>0</v>
      </c>
      <c r="S35" s="197">
        <v>0</v>
      </c>
      <c r="T35" s="209">
        <v>25</v>
      </c>
      <c r="U35" s="349">
        <f t="shared" si="32"/>
        <v>0.41666666666666669</v>
      </c>
      <c r="V35" s="211">
        <v>35</v>
      </c>
      <c r="W35" s="349">
        <f t="shared" si="27"/>
        <v>0.58333333333333337</v>
      </c>
      <c r="X35" s="224">
        <v>0</v>
      </c>
      <c r="Y35" s="354">
        <f t="shared" si="28"/>
        <v>0</v>
      </c>
      <c r="Z35" s="213">
        <f t="shared" si="5"/>
        <v>60</v>
      </c>
      <c r="AA35" s="104">
        <v>0</v>
      </c>
      <c r="AB35" s="214">
        <f t="shared" ref="AB35" si="34">AA35/(T35+V35+X35)</f>
        <v>0</v>
      </c>
      <c r="AC35" s="215">
        <v>0</v>
      </c>
      <c r="AD35" s="214">
        <f t="shared" ref="AD35" si="35">AC35/(T35+V35+X35)</f>
        <v>0</v>
      </c>
      <c r="AE35" s="137">
        <v>150</v>
      </c>
      <c r="AF35" s="276">
        <f t="shared" si="33"/>
        <v>141.5</v>
      </c>
      <c r="AG35" s="142">
        <v>8.5</v>
      </c>
      <c r="AH35" s="284">
        <f t="shared" ref="AH35" si="36">AG35/AE35</f>
        <v>5.6666666666666664E-2</v>
      </c>
    </row>
    <row r="36" spans="1:34" ht="15" customHeight="1" thickBot="1">
      <c r="A36" s="447" t="s">
        <v>36</v>
      </c>
      <c r="B36" s="448"/>
      <c r="C36" s="449"/>
      <c r="D36" s="35">
        <f t="shared" ref="D36:K36" si="37">SUM(D27:D35)</f>
        <v>1191</v>
      </c>
      <c r="E36" s="36">
        <f t="shared" si="37"/>
        <v>1261</v>
      </c>
      <c r="F36" s="37">
        <f t="shared" si="37"/>
        <v>819</v>
      </c>
      <c r="G36" s="37">
        <f t="shared" si="37"/>
        <v>755</v>
      </c>
      <c r="H36" s="37">
        <f t="shared" si="37"/>
        <v>0</v>
      </c>
      <c r="I36" s="37">
        <f t="shared" si="37"/>
        <v>17</v>
      </c>
      <c r="J36" s="37">
        <f t="shared" si="37"/>
        <v>0</v>
      </c>
      <c r="K36" s="217">
        <f t="shared" si="37"/>
        <v>30</v>
      </c>
      <c r="L36" s="239">
        <f>SUM(L27:L35)</f>
        <v>1097</v>
      </c>
      <c r="M36" s="36">
        <f>SUM(M27:M35)</f>
        <v>1076</v>
      </c>
      <c r="N36" s="37">
        <f>SUM(N27:N35)</f>
        <v>439</v>
      </c>
      <c r="O36" s="36">
        <f>SUM(O27:O35)</f>
        <v>538</v>
      </c>
      <c r="P36" s="37">
        <f t="shared" ref="P36" si="38">SUM(P27:P35)</f>
        <v>0</v>
      </c>
      <c r="Q36" s="36">
        <f t="shared" ref="Q36:S36" si="39">SUM(Q27:Q35)</f>
        <v>4</v>
      </c>
      <c r="R36" s="37">
        <f t="shared" si="39"/>
        <v>0</v>
      </c>
      <c r="S36" s="219">
        <f t="shared" si="39"/>
        <v>0</v>
      </c>
      <c r="T36" s="239">
        <f>SUM(T27:T35)</f>
        <v>361</v>
      </c>
      <c r="U36" s="39">
        <f>T36/(T36+V36+X36)</f>
        <v>0.68893129770992367</v>
      </c>
      <c r="V36" s="37">
        <f>SUM(V27:V35)</f>
        <v>163</v>
      </c>
      <c r="W36" s="39">
        <f>V36/(T36+V36+X36)</f>
        <v>0.31106870229007633</v>
      </c>
      <c r="X36" s="37">
        <f>SUM(X27:X35)</f>
        <v>0</v>
      </c>
      <c r="Y36" s="40">
        <f>X36/(T36+V36+X36)</f>
        <v>0</v>
      </c>
      <c r="Z36" s="220">
        <f t="shared" si="5"/>
        <v>524</v>
      </c>
      <c r="AA36" s="42">
        <f>SUM(AA27:AA35)</f>
        <v>0</v>
      </c>
      <c r="AB36" s="34">
        <f>AA36/(T36+V36+X36)</f>
        <v>0</v>
      </c>
      <c r="AC36" s="42">
        <f>SUM(AC27:AC35)</f>
        <v>0</v>
      </c>
      <c r="AD36" s="34">
        <f>AC36/(T36+V36+X36)</f>
        <v>0</v>
      </c>
      <c r="AE36" s="285">
        <f>SUM(AE27:AE35)</f>
        <v>1200</v>
      </c>
      <c r="AF36" s="286">
        <f>SUM(AF27:AF35)</f>
        <v>1089.5</v>
      </c>
      <c r="AG36" s="286">
        <f>SUM(AG27:AG35)</f>
        <v>110.5</v>
      </c>
      <c r="AH36" s="282">
        <f>AG36/AE36</f>
        <v>9.2083333333333336E-2</v>
      </c>
    </row>
    <row r="37" spans="1:34" s="129" customFormat="1" ht="15" customHeight="1" thickBot="1">
      <c r="A37" s="408" t="s">
        <v>44</v>
      </c>
      <c r="B37" s="410" t="s">
        <v>34</v>
      </c>
      <c r="C37" s="123" t="s">
        <v>22</v>
      </c>
      <c r="D37" s="243">
        <v>132</v>
      </c>
      <c r="E37" s="159">
        <v>116</v>
      </c>
      <c r="F37" s="159">
        <v>29</v>
      </c>
      <c r="G37" s="159">
        <v>31</v>
      </c>
      <c r="H37" s="159">
        <v>0</v>
      </c>
      <c r="I37" s="159">
        <v>0</v>
      </c>
      <c r="J37" s="159">
        <v>0</v>
      </c>
      <c r="K37" s="244">
        <v>6</v>
      </c>
      <c r="L37" s="241">
        <v>87</v>
      </c>
      <c r="M37" s="153">
        <v>81</v>
      </c>
      <c r="N37" s="153">
        <v>29</v>
      </c>
      <c r="O37" s="153">
        <v>20</v>
      </c>
      <c r="P37" s="159">
        <v>0</v>
      </c>
      <c r="Q37" s="152">
        <v>0</v>
      </c>
      <c r="R37" s="159">
        <v>0</v>
      </c>
      <c r="S37" s="152">
        <v>0</v>
      </c>
      <c r="T37" s="202">
        <v>35</v>
      </c>
      <c r="U37" s="346">
        <f t="shared" si="32"/>
        <v>0.61403508771929827</v>
      </c>
      <c r="V37" s="204">
        <v>21</v>
      </c>
      <c r="W37" s="346">
        <f t="shared" si="27"/>
        <v>0.36842105263157893</v>
      </c>
      <c r="X37" s="392">
        <v>1</v>
      </c>
      <c r="Y37" s="351">
        <f t="shared" si="28"/>
        <v>1.7543859649122806E-2</v>
      </c>
      <c r="Z37" s="206">
        <f t="shared" si="5"/>
        <v>57</v>
      </c>
      <c r="AA37" s="216">
        <v>0</v>
      </c>
      <c r="AB37" s="132">
        <f t="shared" ref="AB37:AB40" si="40">AA37/(T37+V37+X37)</f>
        <v>0</v>
      </c>
      <c r="AC37" s="208">
        <v>0</v>
      </c>
      <c r="AD37" s="132">
        <f t="shared" ref="AD37:AD40" si="41">AC37/(T37+V37+X37)</f>
        <v>0</v>
      </c>
      <c r="AE37" s="274">
        <v>150</v>
      </c>
      <c r="AF37" s="143">
        <f t="shared" si="33"/>
        <v>103</v>
      </c>
      <c r="AG37" s="228">
        <v>47</v>
      </c>
      <c r="AH37" s="128">
        <f t="shared" ref="AH37:AH40" si="42">AG37/AE37</f>
        <v>0.31333333333333335</v>
      </c>
    </row>
    <row r="38" spans="1:34" ht="15" customHeight="1" thickBot="1">
      <c r="A38" s="409"/>
      <c r="B38" s="411"/>
      <c r="C38" s="130" t="s">
        <v>23</v>
      </c>
      <c r="D38" s="245">
        <v>189</v>
      </c>
      <c r="E38" s="105">
        <v>157</v>
      </c>
      <c r="F38" s="105">
        <v>38</v>
      </c>
      <c r="G38" s="105">
        <v>37</v>
      </c>
      <c r="H38" s="105">
        <v>0</v>
      </c>
      <c r="I38" s="105">
        <v>0</v>
      </c>
      <c r="J38" s="105">
        <v>0</v>
      </c>
      <c r="K38" s="246">
        <v>0</v>
      </c>
      <c r="L38" s="240">
        <v>144</v>
      </c>
      <c r="M38" s="106">
        <v>150</v>
      </c>
      <c r="N38" s="106">
        <v>32</v>
      </c>
      <c r="O38" s="106">
        <v>30</v>
      </c>
      <c r="P38" s="105">
        <v>0</v>
      </c>
      <c r="Q38" s="105">
        <v>0</v>
      </c>
      <c r="R38" s="105">
        <v>0</v>
      </c>
      <c r="S38" s="105">
        <v>0</v>
      </c>
      <c r="T38" s="8">
        <v>26</v>
      </c>
      <c r="U38" s="348">
        <f t="shared" si="32"/>
        <v>0.44827586206896552</v>
      </c>
      <c r="V38" s="9">
        <v>32</v>
      </c>
      <c r="W38" s="348">
        <f t="shared" si="27"/>
        <v>0.55172413793103448</v>
      </c>
      <c r="X38" s="9">
        <v>0</v>
      </c>
      <c r="Y38" s="358">
        <f t="shared" si="28"/>
        <v>0</v>
      </c>
      <c r="Z38" s="122">
        <f t="shared" si="5"/>
        <v>58</v>
      </c>
      <c r="AA38" s="5">
        <v>0</v>
      </c>
      <c r="AB38" s="31">
        <f t="shared" si="40"/>
        <v>0</v>
      </c>
      <c r="AC38" s="6">
        <v>0</v>
      </c>
      <c r="AD38" s="31">
        <f t="shared" si="41"/>
        <v>0</v>
      </c>
      <c r="AE38" s="233">
        <v>150</v>
      </c>
      <c r="AF38" s="4">
        <f t="shared" si="33"/>
        <v>150</v>
      </c>
      <c r="AG38" s="234">
        <v>0</v>
      </c>
      <c r="AH38" s="33">
        <f t="shared" si="42"/>
        <v>0</v>
      </c>
    </row>
    <row r="39" spans="1:34" ht="15" customHeight="1" thickBot="1">
      <c r="A39" s="409"/>
      <c r="B39" s="411"/>
      <c r="C39" s="130" t="s">
        <v>24</v>
      </c>
      <c r="D39" s="245">
        <v>70</v>
      </c>
      <c r="E39" s="105">
        <v>67</v>
      </c>
      <c r="F39" s="105">
        <v>7</v>
      </c>
      <c r="G39" s="105">
        <v>10</v>
      </c>
      <c r="H39" s="105">
        <v>0</v>
      </c>
      <c r="I39" s="105">
        <v>0</v>
      </c>
      <c r="J39" s="105">
        <v>0</v>
      </c>
      <c r="K39" s="246">
        <v>0</v>
      </c>
      <c r="L39" s="225">
        <v>0</v>
      </c>
      <c r="M39" s="225">
        <v>0</v>
      </c>
      <c r="N39" s="225">
        <v>0</v>
      </c>
      <c r="O39" s="225">
        <v>0</v>
      </c>
      <c r="P39" s="105">
        <v>0</v>
      </c>
      <c r="Q39" s="105">
        <v>0</v>
      </c>
      <c r="R39" s="105">
        <v>0</v>
      </c>
      <c r="S39" s="105">
        <v>0</v>
      </c>
      <c r="T39" s="8">
        <v>16</v>
      </c>
      <c r="U39" s="348">
        <f t="shared" si="32"/>
        <v>0.76190476190476186</v>
      </c>
      <c r="V39" s="9">
        <v>5</v>
      </c>
      <c r="W39" s="348">
        <f t="shared" si="27"/>
        <v>0.23809523809523808</v>
      </c>
      <c r="X39" s="9">
        <v>0</v>
      </c>
      <c r="Y39" s="358">
        <f t="shared" si="28"/>
        <v>0</v>
      </c>
      <c r="Z39" s="122">
        <f t="shared" si="5"/>
        <v>21</v>
      </c>
      <c r="AA39" s="2">
        <v>0</v>
      </c>
      <c r="AB39" s="31">
        <f t="shared" si="40"/>
        <v>0</v>
      </c>
      <c r="AC39" s="3">
        <v>0</v>
      </c>
      <c r="AD39" s="31">
        <f t="shared" si="41"/>
        <v>0</v>
      </c>
      <c r="AE39" s="233">
        <v>150</v>
      </c>
      <c r="AF39" s="4">
        <f t="shared" si="33"/>
        <v>150</v>
      </c>
      <c r="AG39" s="234">
        <v>0</v>
      </c>
      <c r="AH39" s="33">
        <f t="shared" si="42"/>
        <v>0</v>
      </c>
    </row>
    <row r="40" spans="1:34" s="129" customFormat="1" ht="15" customHeight="1" thickBot="1">
      <c r="A40" s="409"/>
      <c r="B40" s="411"/>
      <c r="C40" s="130" t="s">
        <v>71</v>
      </c>
      <c r="D40" s="245">
        <v>181</v>
      </c>
      <c r="E40" s="105">
        <v>235</v>
      </c>
      <c r="F40" s="105">
        <v>57</v>
      </c>
      <c r="G40" s="105">
        <v>57</v>
      </c>
      <c r="H40" s="105">
        <v>0</v>
      </c>
      <c r="I40" s="105">
        <v>0</v>
      </c>
      <c r="J40" s="105">
        <v>0</v>
      </c>
      <c r="K40" s="246">
        <v>0</v>
      </c>
      <c r="L40" s="240">
        <v>164</v>
      </c>
      <c r="M40" s="106">
        <v>174</v>
      </c>
      <c r="N40" s="106">
        <v>21</v>
      </c>
      <c r="O40" s="106">
        <v>12</v>
      </c>
      <c r="P40" s="105">
        <v>0</v>
      </c>
      <c r="Q40" s="105">
        <v>0</v>
      </c>
      <c r="R40" s="105">
        <v>0</v>
      </c>
      <c r="S40" s="105">
        <v>0</v>
      </c>
      <c r="T40" s="131">
        <v>35</v>
      </c>
      <c r="U40" s="347">
        <f t="shared" si="32"/>
        <v>0.60344827586206895</v>
      </c>
      <c r="V40" s="14">
        <v>23</v>
      </c>
      <c r="W40" s="347">
        <f t="shared" si="27"/>
        <v>0.39655172413793105</v>
      </c>
      <c r="X40" s="101">
        <v>0</v>
      </c>
      <c r="Y40" s="352">
        <f t="shared" si="28"/>
        <v>0</v>
      </c>
      <c r="Z40" s="127">
        <f t="shared" si="5"/>
        <v>58</v>
      </c>
      <c r="AA40" s="5">
        <v>0</v>
      </c>
      <c r="AB40" s="132">
        <f t="shared" si="40"/>
        <v>0</v>
      </c>
      <c r="AC40" s="6">
        <v>0</v>
      </c>
      <c r="AD40" s="132">
        <f t="shared" si="41"/>
        <v>0</v>
      </c>
      <c r="AE40" s="233">
        <v>150</v>
      </c>
      <c r="AF40" s="7">
        <f t="shared" si="33"/>
        <v>150</v>
      </c>
      <c r="AG40" s="235">
        <v>0</v>
      </c>
      <c r="AH40" s="134">
        <f t="shared" si="42"/>
        <v>0</v>
      </c>
    </row>
    <row r="41" spans="1:34" ht="15" customHeight="1" thickBot="1">
      <c r="A41" s="409"/>
      <c r="B41" s="412"/>
      <c r="C41" s="136" t="s">
        <v>25</v>
      </c>
      <c r="D41" s="253">
        <v>17</v>
      </c>
      <c r="E41" s="176">
        <v>22</v>
      </c>
      <c r="F41" s="176">
        <v>0</v>
      </c>
      <c r="G41" s="176">
        <v>19</v>
      </c>
      <c r="H41" s="176">
        <v>0</v>
      </c>
      <c r="I41" s="176">
        <v>0</v>
      </c>
      <c r="J41" s="176">
        <v>0</v>
      </c>
      <c r="K41" s="254">
        <v>0</v>
      </c>
      <c r="L41" s="256">
        <v>16</v>
      </c>
      <c r="M41" s="177">
        <v>18</v>
      </c>
      <c r="N41" s="177">
        <v>0</v>
      </c>
      <c r="O41" s="177">
        <v>19</v>
      </c>
      <c r="P41" s="176">
        <v>0</v>
      </c>
      <c r="Q41" s="176">
        <v>0</v>
      </c>
      <c r="R41" s="176">
        <v>0</v>
      </c>
      <c r="S41" s="176">
        <v>0</v>
      </c>
      <c r="T41" s="189">
        <v>54</v>
      </c>
      <c r="U41" s="355">
        <f t="shared" si="32"/>
        <v>0.93103448275862066</v>
      </c>
      <c r="V41" s="191">
        <v>4</v>
      </c>
      <c r="W41" s="355">
        <f t="shared" si="27"/>
        <v>6.8965517241379309E-2</v>
      </c>
      <c r="X41" s="191">
        <v>0</v>
      </c>
      <c r="Y41" s="359">
        <f t="shared" si="28"/>
        <v>0</v>
      </c>
      <c r="Z41" s="193">
        <f t="shared" si="5"/>
        <v>58</v>
      </c>
      <c r="AA41" s="194" t="s">
        <v>48</v>
      </c>
      <c r="AB41" s="195" t="s">
        <v>48</v>
      </c>
      <c r="AC41" s="111" t="s">
        <v>48</v>
      </c>
      <c r="AD41" s="195" t="s">
        <v>48</v>
      </c>
      <c r="AE41" s="137" t="s">
        <v>48</v>
      </c>
      <c r="AF41" s="196" t="s">
        <v>48</v>
      </c>
      <c r="AG41" s="142" t="s">
        <v>48</v>
      </c>
      <c r="AH41" s="114" t="s">
        <v>48</v>
      </c>
    </row>
    <row r="42" spans="1:34" ht="15" customHeight="1" thickBot="1">
      <c r="A42" s="409"/>
      <c r="B42" s="413" t="s">
        <v>35</v>
      </c>
      <c r="C42" s="178" t="s">
        <v>27</v>
      </c>
      <c r="D42" s="243">
        <v>281</v>
      </c>
      <c r="E42" s="159">
        <v>264</v>
      </c>
      <c r="F42" s="159">
        <v>58</v>
      </c>
      <c r="G42" s="159">
        <v>50</v>
      </c>
      <c r="H42" s="159">
        <v>0</v>
      </c>
      <c r="I42" s="159">
        <v>0</v>
      </c>
      <c r="J42" s="159">
        <v>0</v>
      </c>
      <c r="K42" s="244">
        <v>0</v>
      </c>
      <c r="L42" s="241">
        <v>261</v>
      </c>
      <c r="M42" s="153">
        <v>254</v>
      </c>
      <c r="N42" s="153">
        <v>58</v>
      </c>
      <c r="O42" s="153">
        <v>52</v>
      </c>
      <c r="P42" s="159">
        <v>0</v>
      </c>
      <c r="Q42" s="152">
        <v>0</v>
      </c>
      <c r="R42" s="159">
        <v>0</v>
      </c>
      <c r="S42" s="152">
        <v>0</v>
      </c>
      <c r="T42" s="179">
        <v>42</v>
      </c>
      <c r="U42" s="356">
        <f t="shared" si="32"/>
        <v>0.72413793103448276</v>
      </c>
      <c r="V42" s="181">
        <v>16</v>
      </c>
      <c r="W42" s="356">
        <f t="shared" si="27"/>
        <v>0.27586206896551724</v>
      </c>
      <c r="X42" s="287">
        <v>0</v>
      </c>
      <c r="Y42" s="360">
        <f t="shared" si="28"/>
        <v>0</v>
      </c>
      <c r="Z42" s="173">
        <f t="shared" si="5"/>
        <v>58</v>
      </c>
      <c r="AA42" s="183" t="s">
        <v>48</v>
      </c>
      <c r="AB42" s="30" t="s">
        <v>48</v>
      </c>
      <c r="AC42" s="184" t="s">
        <v>48</v>
      </c>
      <c r="AD42" s="185" t="s">
        <v>48</v>
      </c>
      <c r="AE42" s="184" t="s">
        <v>48</v>
      </c>
      <c r="AF42" s="186" t="s">
        <v>48</v>
      </c>
      <c r="AG42" s="187" t="s">
        <v>48</v>
      </c>
      <c r="AH42" s="188" t="s">
        <v>48</v>
      </c>
    </row>
    <row r="43" spans="1:34" ht="15" customHeight="1" thickBot="1">
      <c r="A43" s="409"/>
      <c r="B43" s="413"/>
      <c r="C43" s="144" t="s">
        <v>28</v>
      </c>
      <c r="D43" s="245">
        <v>87</v>
      </c>
      <c r="E43" s="105">
        <v>78</v>
      </c>
      <c r="F43" s="105">
        <v>29</v>
      </c>
      <c r="G43" s="105">
        <v>27</v>
      </c>
      <c r="H43" s="105">
        <v>0</v>
      </c>
      <c r="I43" s="105">
        <v>0</v>
      </c>
      <c r="J43" s="105">
        <v>0</v>
      </c>
      <c r="K43" s="246">
        <v>0</v>
      </c>
      <c r="L43" s="240">
        <v>87</v>
      </c>
      <c r="M43" s="106">
        <v>75</v>
      </c>
      <c r="N43" s="106">
        <v>29</v>
      </c>
      <c r="O43" s="106">
        <v>25</v>
      </c>
      <c r="P43" s="105">
        <v>0</v>
      </c>
      <c r="Q43" s="105">
        <v>0</v>
      </c>
      <c r="R43" s="105">
        <v>0</v>
      </c>
      <c r="S43" s="105">
        <v>0</v>
      </c>
      <c r="T43" s="8">
        <v>47</v>
      </c>
      <c r="U43" s="357">
        <f t="shared" si="32"/>
        <v>0.81034482758620685</v>
      </c>
      <c r="V43" s="9">
        <v>11</v>
      </c>
      <c r="W43" s="357">
        <f t="shared" si="27"/>
        <v>0.18965517241379309</v>
      </c>
      <c r="X43" s="9">
        <v>0</v>
      </c>
      <c r="Y43" s="361">
        <f t="shared" si="28"/>
        <v>0</v>
      </c>
      <c r="Z43" s="122">
        <f t="shared" si="5"/>
        <v>58</v>
      </c>
      <c r="AA43" s="2" t="s">
        <v>48</v>
      </c>
      <c r="AB43" s="31" t="s">
        <v>48</v>
      </c>
      <c r="AC43" s="3" t="s">
        <v>48</v>
      </c>
      <c r="AD43" s="44" t="s">
        <v>48</v>
      </c>
      <c r="AE43" s="3" t="s">
        <v>48</v>
      </c>
      <c r="AF43" s="4" t="s">
        <v>48</v>
      </c>
      <c r="AG43" s="110" t="s">
        <v>48</v>
      </c>
      <c r="AH43" s="43" t="s">
        <v>48</v>
      </c>
    </row>
    <row r="44" spans="1:34" ht="15" customHeight="1" thickBot="1">
      <c r="A44" s="409"/>
      <c r="B44" s="413"/>
      <c r="C44" s="144" t="s">
        <v>29</v>
      </c>
      <c r="D44" s="245">
        <v>58</v>
      </c>
      <c r="E44" s="105">
        <v>57</v>
      </c>
      <c r="F44" s="105">
        <v>29</v>
      </c>
      <c r="G44" s="105">
        <v>20</v>
      </c>
      <c r="H44" s="105">
        <v>0</v>
      </c>
      <c r="I44" s="105">
        <v>0</v>
      </c>
      <c r="J44" s="105">
        <v>0</v>
      </c>
      <c r="K44" s="246">
        <v>0</v>
      </c>
      <c r="L44" s="240">
        <v>58</v>
      </c>
      <c r="M44" s="106">
        <v>57</v>
      </c>
      <c r="N44" s="106">
        <v>29</v>
      </c>
      <c r="O44" s="106">
        <v>25</v>
      </c>
      <c r="P44" s="105">
        <v>0</v>
      </c>
      <c r="Q44" s="105">
        <v>0</v>
      </c>
      <c r="R44" s="105">
        <v>0</v>
      </c>
      <c r="S44" s="105">
        <v>0</v>
      </c>
      <c r="T44" s="8">
        <v>45</v>
      </c>
      <c r="U44" s="357">
        <f t="shared" si="32"/>
        <v>0.77586206896551724</v>
      </c>
      <c r="V44" s="9">
        <v>13</v>
      </c>
      <c r="W44" s="357">
        <f t="shared" si="27"/>
        <v>0.22413793103448276</v>
      </c>
      <c r="X44" s="9">
        <v>0</v>
      </c>
      <c r="Y44" s="361">
        <f t="shared" si="28"/>
        <v>0</v>
      </c>
      <c r="Z44" s="122">
        <f t="shared" si="5"/>
        <v>58</v>
      </c>
      <c r="AA44" s="2" t="s">
        <v>48</v>
      </c>
      <c r="AB44" s="31" t="s">
        <v>48</v>
      </c>
      <c r="AC44" s="3" t="s">
        <v>48</v>
      </c>
      <c r="AD44" s="44" t="s">
        <v>48</v>
      </c>
      <c r="AE44" s="3" t="s">
        <v>48</v>
      </c>
      <c r="AF44" s="4" t="s">
        <v>48</v>
      </c>
      <c r="AG44" s="110" t="s">
        <v>48</v>
      </c>
      <c r="AH44" s="43" t="s">
        <v>48</v>
      </c>
    </row>
    <row r="45" spans="1:34" ht="15" customHeight="1" thickBot="1">
      <c r="A45" s="409"/>
      <c r="B45" s="413"/>
      <c r="C45" s="145" t="s">
        <v>30</v>
      </c>
      <c r="D45" s="253">
        <v>116</v>
      </c>
      <c r="E45" s="176">
        <v>132</v>
      </c>
      <c r="F45" s="176">
        <v>116</v>
      </c>
      <c r="G45" s="176">
        <v>46</v>
      </c>
      <c r="H45" s="176">
        <v>0</v>
      </c>
      <c r="I45" s="176">
        <v>0</v>
      </c>
      <c r="J45" s="176">
        <v>0</v>
      </c>
      <c r="K45" s="254">
        <v>19</v>
      </c>
      <c r="L45" s="240">
        <v>87</v>
      </c>
      <c r="M45" s="106">
        <v>84</v>
      </c>
      <c r="N45" s="106">
        <v>116</v>
      </c>
      <c r="O45" s="106">
        <v>77</v>
      </c>
      <c r="P45" s="176">
        <v>0</v>
      </c>
      <c r="Q45" s="105">
        <v>0</v>
      </c>
      <c r="R45" s="176">
        <v>0</v>
      </c>
      <c r="S45" s="105">
        <v>11</v>
      </c>
      <c r="T45" s="8">
        <v>39</v>
      </c>
      <c r="U45" s="357">
        <f t="shared" si="32"/>
        <v>0.67241379310344829</v>
      </c>
      <c r="V45" s="9">
        <v>19</v>
      </c>
      <c r="W45" s="357">
        <f t="shared" si="27"/>
        <v>0.32758620689655171</v>
      </c>
      <c r="X45" s="9">
        <v>0</v>
      </c>
      <c r="Y45" s="361">
        <f t="shared" si="28"/>
        <v>0</v>
      </c>
      <c r="Z45" s="122">
        <f t="shared" si="5"/>
        <v>58</v>
      </c>
      <c r="AA45" s="2" t="s">
        <v>48</v>
      </c>
      <c r="AB45" s="31" t="s">
        <v>48</v>
      </c>
      <c r="AC45" s="3" t="s">
        <v>48</v>
      </c>
      <c r="AD45" s="44" t="s">
        <v>48</v>
      </c>
      <c r="AE45" s="111" t="s">
        <v>48</v>
      </c>
      <c r="AF45" s="112" t="s">
        <v>48</v>
      </c>
      <c r="AG45" s="113" t="s">
        <v>48</v>
      </c>
      <c r="AH45" s="114" t="s">
        <v>48</v>
      </c>
    </row>
    <row r="46" spans="1:34" ht="15.75" thickBot="1">
      <c r="A46" s="393" t="s">
        <v>36</v>
      </c>
      <c r="B46" s="394"/>
      <c r="C46" s="395"/>
      <c r="D46" s="45">
        <f t="shared" ref="D46:K46" si="43">SUM(D37:D45)</f>
        <v>1131</v>
      </c>
      <c r="E46" s="36">
        <f t="shared" si="43"/>
        <v>1128</v>
      </c>
      <c r="F46" s="36">
        <f t="shared" si="43"/>
        <v>363</v>
      </c>
      <c r="G46" s="36">
        <f t="shared" si="43"/>
        <v>297</v>
      </c>
      <c r="H46" s="36">
        <f t="shared" si="43"/>
        <v>0</v>
      </c>
      <c r="I46" s="36">
        <f t="shared" si="43"/>
        <v>0</v>
      </c>
      <c r="J46" s="36">
        <f t="shared" si="43"/>
        <v>0</v>
      </c>
      <c r="K46" s="36">
        <f t="shared" si="43"/>
        <v>25</v>
      </c>
      <c r="L46" s="35">
        <f>SUM(L37:L45)</f>
        <v>904</v>
      </c>
      <c r="M46" s="36">
        <f>SUM(M37:M45)</f>
        <v>893</v>
      </c>
      <c r="N46" s="37">
        <f>SUM(N37:N45)</f>
        <v>314</v>
      </c>
      <c r="O46" s="38">
        <f>SUM(O37:O45)</f>
        <v>260</v>
      </c>
      <c r="P46" s="38">
        <f t="shared" ref="P46:S46" si="44">SUM(P37:P45)</f>
        <v>0</v>
      </c>
      <c r="Q46" s="38">
        <f t="shared" si="44"/>
        <v>0</v>
      </c>
      <c r="R46" s="38">
        <f t="shared" si="44"/>
        <v>0</v>
      </c>
      <c r="S46" s="38">
        <f t="shared" si="44"/>
        <v>11</v>
      </c>
      <c r="T46" s="35">
        <f>SUM(T37:T45)</f>
        <v>339</v>
      </c>
      <c r="U46" s="39">
        <f>T46/(T46+V46+X46)</f>
        <v>0.70041322314049592</v>
      </c>
      <c r="V46" s="37">
        <f>SUM(V37:V45)</f>
        <v>144</v>
      </c>
      <c r="W46" s="39">
        <f>V46/(T46+V46+X46)</f>
        <v>0.2975206611570248</v>
      </c>
      <c r="X46" s="37">
        <f>SUM(X37:X45)</f>
        <v>1</v>
      </c>
      <c r="Y46" s="40">
        <f>X46/(T46+V46+X46)</f>
        <v>2.0661157024793389E-3</v>
      </c>
      <c r="Z46" s="117"/>
      <c r="AA46" s="41">
        <f>SUM(AA37:AA45)</f>
        <v>0</v>
      </c>
      <c r="AB46" s="32">
        <f>AA46/(T46+V46+X46)</f>
        <v>0</v>
      </c>
      <c r="AC46" s="42">
        <f>SUM(AC37:AC45)</f>
        <v>0</v>
      </c>
      <c r="AD46" s="32">
        <f>AC46/(T46+V46+X46)</f>
        <v>0</v>
      </c>
      <c r="AE46" s="94">
        <f>SUM(AE37:AE45)</f>
        <v>600</v>
      </c>
      <c r="AF46" s="95">
        <f>SUM(AF37:AF45)</f>
        <v>553</v>
      </c>
      <c r="AG46" s="99">
        <f>SUM(AG37:AG45)</f>
        <v>47</v>
      </c>
      <c r="AH46" s="97">
        <f>AG46/AE46</f>
        <v>7.8333333333333338E-2</v>
      </c>
    </row>
    <row r="47" spans="1:34" ht="15.75" thickBo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  <c r="Z47" s="21"/>
      <c r="AA47" s="23"/>
      <c r="AB47" s="23"/>
      <c r="AC47" s="23"/>
      <c r="AD47" s="23"/>
      <c r="AE47" s="24"/>
      <c r="AF47" s="24"/>
      <c r="AG47" s="25"/>
    </row>
    <row r="48" spans="1:34" ht="15.75" thickBot="1">
      <c r="A48" s="396" t="s">
        <v>79</v>
      </c>
      <c r="B48" s="397"/>
      <c r="C48" s="486"/>
      <c r="D48" s="46">
        <f>D11</f>
        <v>1328</v>
      </c>
      <c r="E48" s="47">
        <f t="shared" ref="E48:K48" si="45">E11</f>
        <v>1223</v>
      </c>
      <c r="F48" s="47">
        <f t="shared" si="45"/>
        <v>566</v>
      </c>
      <c r="G48" s="47">
        <f t="shared" si="45"/>
        <v>527</v>
      </c>
      <c r="H48" s="47">
        <f t="shared" si="45"/>
        <v>0</v>
      </c>
      <c r="I48" s="47">
        <f t="shared" si="45"/>
        <v>13</v>
      </c>
      <c r="J48" s="47">
        <f t="shared" si="45"/>
        <v>0</v>
      </c>
      <c r="K48" s="49">
        <f t="shared" si="45"/>
        <v>24</v>
      </c>
      <c r="L48" s="337">
        <f t="shared" ref="L48:Y48" si="46">L11</f>
        <v>870</v>
      </c>
      <c r="M48" s="341">
        <f t="shared" si="46"/>
        <v>850</v>
      </c>
      <c r="N48" s="341">
        <f t="shared" si="46"/>
        <v>464</v>
      </c>
      <c r="O48" s="341">
        <f t="shared" si="46"/>
        <v>491</v>
      </c>
      <c r="P48" s="341">
        <f t="shared" si="46"/>
        <v>0</v>
      </c>
      <c r="Q48" s="341">
        <f t="shared" si="46"/>
        <v>10</v>
      </c>
      <c r="R48" s="341">
        <f t="shared" si="46"/>
        <v>0</v>
      </c>
      <c r="S48" s="344">
        <f t="shared" si="46"/>
        <v>9</v>
      </c>
      <c r="T48" s="337">
        <f t="shared" si="46"/>
        <v>283</v>
      </c>
      <c r="U48" s="343">
        <f t="shared" si="46"/>
        <v>0.81321839080459768</v>
      </c>
      <c r="V48" s="341">
        <f t="shared" si="46"/>
        <v>65</v>
      </c>
      <c r="W48" s="343">
        <f t="shared" si="46"/>
        <v>0.18678160919540229</v>
      </c>
      <c r="X48" s="341">
        <f t="shared" si="46"/>
        <v>0</v>
      </c>
      <c r="Y48" s="339">
        <f t="shared" si="46"/>
        <v>0</v>
      </c>
      <c r="Z48" s="338"/>
      <c r="AA48" s="54">
        <f t="shared" ref="AA48:AH48" si="47">AA11</f>
        <v>0</v>
      </c>
      <c r="AB48" s="55">
        <f t="shared" si="47"/>
        <v>0</v>
      </c>
      <c r="AC48" s="56">
        <f t="shared" si="47"/>
        <v>2</v>
      </c>
      <c r="AD48" s="55">
        <f t="shared" si="47"/>
        <v>5.7471264367816091E-3</v>
      </c>
      <c r="AE48" s="342">
        <f t="shared" si="47"/>
        <v>600</v>
      </c>
      <c r="AF48" s="341">
        <f t="shared" si="47"/>
        <v>367.5</v>
      </c>
      <c r="AG48" s="340">
        <f t="shared" si="47"/>
        <v>232.5</v>
      </c>
      <c r="AH48" s="339">
        <f t="shared" si="47"/>
        <v>0.38750000000000001</v>
      </c>
    </row>
    <row r="49" spans="1:34" ht="15.75" customHeight="1">
      <c r="A49" s="480" t="s">
        <v>38</v>
      </c>
      <c r="B49" s="481"/>
      <c r="C49" s="482"/>
      <c r="D49" s="61">
        <f t="shared" ref="D49:K49" si="48">D26</f>
        <v>1877</v>
      </c>
      <c r="E49" s="62">
        <f t="shared" si="48"/>
        <v>1721</v>
      </c>
      <c r="F49" s="62">
        <f t="shared" si="48"/>
        <v>1718</v>
      </c>
      <c r="G49" s="62">
        <f t="shared" si="48"/>
        <v>1833</v>
      </c>
      <c r="H49" s="62">
        <f t="shared" si="48"/>
        <v>0</v>
      </c>
      <c r="I49" s="62">
        <f t="shared" si="48"/>
        <v>16</v>
      </c>
      <c r="J49" s="62">
        <f t="shared" si="48"/>
        <v>0</v>
      </c>
      <c r="K49" s="64">
        <f t="shared" si="48"/>
        <v>46</v>
      </c>
      <c r="L49" s="61">
        <f t="shared" ref="L49:Y49" si="49">L26</f>
        <v>1479</v>
      </c>
      <c r="M49" s="62">
        <f t="shared" si="49"/>
        <v>1507</v>
      </c>
      <c r="N49" s="62">
        <f t="shared" si="49"/>
        <v>1333</v>
      </c>
      <c r="O49" s="62">
        <f t="shared" si="49"/>
        <v>1502</v>
      </c>
      <c r="P49" s="62">
        <f t="shared" si="49"/>
        <v>0</v>
      </c>
      <c r="Q49" s="62">
        <f t="shared" si="49"/>
        <v>10</v>
      </c>
      <c r="R49" s="62">
        <f t="shared" si="49"/>
        <v>0</v>
      </c>
      <c r="S49" s="63">
        <f t="shared" si="49"/>
        <v>17</v>
      </c>
      <c r="T49" s="326">
        <f t="shared" si="49"/>
        <v>553</v>
      </c>
      <c r="U49" s="66">
        <f t="shared" si="49"/>
        <v>0.68103448275862066</v>
      </c>
      <c r="V49" s="67">
        <f t="shared" si="49"/>
        <v>258</v>
      </c>
      <c r="W49" s="66">
        <f t="shared" si="49"/>
        <v>0.31773399014778325</v>
      </c>
      <c r="X49" s="67">
        <f t="shared" si="49"/>
        <v>1</v>
      </c>
      <c r="Y49" s="327">
        <f t="shared" si="49"/>
        <v>1.2315270935960591E-3</v>
      </c>
      <c r="Z49" s="324"/>
      <c r="AA49" s="345">
        <f t="shared" ref="AA49:AG49" si="50">AA26</f>
        <v>0</v>
      </c>
      <c r="AB49" s="69">
        <f t="shared" si="50"/>
        <v>0</v>
      </c>
      <c r="AC49" s="70">
        <f t="shared" si="50"/>
        <v>0</v>
      </c>
      <c r="AD49" s="69">
        <f t="shared" si="50"/>
        <v>0</v>
      </c>
      <c r="AE49" s="329">
        <f t="shared" si="50"/>
        <v>2220</v>
      </c>
      <c r="AF49" s="304">
        <f t="shared" si="50"/>
        <v>1607.6599999999999</v>
      </c>
      <c r="AG49" s="325">
        <f t="shared" si="50"/>
        <v>612.34</v>
      </c>
      <c r="AH49" s="69">
        <f>AG49/AE49</f>
        <v>0.27582882882882886</v>
      </c>
    </row>
    <row r="50" spans="1:34">
      <c r="A50" s="399" t="s">
        <v>39</v>
      </c>
      <c r="B50" s="400"/>
      <c r="C50" s="483"/>
      <c r="D50" s="61">
        <f>D36</f>
        <v>1191</v>
      </c>
      <c r="E50" s="62">
        <f t="shared" ref="E50:K50" si="51">E36</f>
        <v>1261</v>
      </c>
      <c r="F50" s="62">
        <f t="shared" si="51"/>
        <v>819</v>
      </c>
      <c r="G50" s="62">
        <f t="shared" si="51"/>
        <v>755</v>
      </c>
      <c r="H50" s="62">
        <f t="shared" si="51"/>
        <v>0</v>
      </c>
      <c r="I50" s="62">
        <f t="shared" si="51"/>
        <v>17</v>
      </c>
      <c r="J50" s="62">
        <f t="shared" si="51"/>
        <v>0</v>
      </c>
      <c r="K50" s="64">
        <f t="shared" si="51"/>
        <v>30</v>
      </c>
      <c r="L50" s="61">
        <f t="shared" ref="L50:Y50" si="52">L36</f>
        <v>1097</v>
      </c>
      <c r="M50" s="62">
        <f t="shared" si="52"/>
        <v>1076</v>
      </c>
      <c r="N50" s="62">
        <f t="shared" si="52"/>
        <v>439</v>
      </c>
      <c r="O50" s="62">
        <f t="shared" si="52"/>
        <v>538</v>
      </c>
      <c r="P50" s="62">
        <f t="shared" si="52"/>
        <v>0</v>
      </c>
      <c r="Q50" s="62">
        <f t="shared" si="52"/>
        <v>4</v>
      </c>
      <c r="R50" s="62">
        <f t="shared" si="52"/>
        <v>0</v>
      </c>
      <c r="S50" s="63">
        <f t="shared" si="52"/>
        <v>0</v>
      </c>
      <c r="T50" s="326">
        <f t="shared" si="52"/>
        <v>361</v>
      </c>
      <c r="U50" s="66">
        <f t="shared" si="52"/>
        <v>0.68893129770992367</v>
      </c>
      <c r="V50" s="67">
        <f t="shared" si="52"/>
        <v>163</v>
      </c>
      <c r="W50" s="66">
        <f t="shared" si="52"/>
        <v>0.31106870229007633</v>
      </c>
      <c r="X50" s="67">
        <f t="shared" si="52"/>
        <v>0</v>
      </c>
      <c r="Y50" s="327">
        <f t="shared" si="52"/>
        <v>0</v>
      </c>
      <c r="Z50" s="119"/>
      <c r="AA50" s="345">
        <f t="shared" ref="AA50:AG50" si="53">AA36</f>
        <v>0</v>
      </c>
      <c r="AB50" s="69">
        <f t="shared" si="53"/>
        <v>0</v>
      </c>
      <c r="AC50" s="70">
        <f t="shared" si="53"/>
        <v>0</v>
      </c>
      <c r="AD50" s="69">
        <f t="shared" si="53"/>
        <v>0</v>
      </c>
      <c r="AE50" s="102">
        <f t="shared" si="53"/>
        <v>1200</v>
      </c>
      <c r="AF50" s="103">
        <f t="shared" si="53"/>
        <v>1089.5</v>
      </c>
      <c r="AG50" s="103">
        <f t="shared" si="53"/>
        <v>110.5</v>
      </c>
      <c r="AH50" s="69">
        <f>AG50/AE50</f>
        <v>9.2083333333333336E-2</v>
      </c>
    </row>
    <row r="51" spans="1:34" ht="15.75" thickBot="1">
      <c r="A51" s="402" t="s">
        <v>40</v>
      </c>
      <c r="B51" s="403"/>
      <c r="C51" s="484"/>
      <c r="D51" s="72">
        <f>D46</f>
        <v>1131</v>
      </c>
      <c r="E51" s="73">
        <f t="shared" ref="E51:K51" si="54">E46</f>
        <v>1128</v>
      </c>
      <c r="F51" s="73">
        <f t="shared" si="54"/>
        <v>363</v>
      </c>
      <c r="G51" s="73">
        <f t="shared" si="54"/>
        <v>297</v>
      </c>
      <c r="H51" s="73">
        <f t="shared" si="54"/>
        <v>0</v>
      </c>
      <c r="I51" s="73">
        <f t="shared" si="54"/>
        <v>0</v>
      </c>
      <c r="J51" s="73">
        <f t="shared" si="54"/>
        <v>0</v>
      </c>
      <c r="K51" s="75">
        <f t="shared" si="54"/>
        <v>25</v>
      </c>
      <c r="L51" s="72">
        <f t="shared" ref="L51:Y51" si="55">L46</f>
        <v>904</v>
      </c>
      <c r="M51" s="73">
        <f t="shared" si="55"/>
        <v>893</v>
      </c>
      <c r="N51" s="73">
        <f t="shared" si="55"/>
        <v>314</v>
      </c>
      <c r="O51" s="73">
        <f t="shared" si="55"/>
        <v>260</v>
      </c>
      <c r="P51" s="73">
        <f t="shared" si="55"/>
        <v>0</v>
      </c>
      <c r="Q51" s="73">
        <f t="shared" si="55"/>
        <v>0</v>
      </c>
      <c r="R51" s="73">
        <f t="shared" si="55"/>
        <v>0</v>
      </c>
      <c r="S51" s="74">
        <f t="shared" si="55"/>
        <v>11</v>
      </c>
      <c r="T51" s="305">
        <f t="shared" si="55"/>
        <v>339</v>
      </c>
      <c r="U51" s="77">
        <f t="shared" si="55"/>
        <v>0.70041322314049592</v>
      </c>
      <c r="V51" s="306">
        <f t="shared" si="55"/>
        <v>144</v>
      </c>
      <c r="W51" s="77">
        <f t="shared" si="55"/>
        <v>0.2975206611570248</v>
      </c>
      <c r="X51" s="306">
        <f t="shared" si="55"/>
        <v>1</v>
      </c>
      <c r="Y51" s="328">
        <f t="shared" si="55"/>
        <v>2.0661157024793389E-3</v>
      </c>
      <c r="Z51" s="120"/>
      <c r="AA51" s="79">
        <f t="shared" ref="AA51:AG51" si="56">AA46</f>
        <v>0</v>
      </c>
      <c r="AB51" s="80">
        <f t="shared" si="56"/>
        <v>0</v>
      </c>
      <c r="AC51" s="385">
        <f t="shared" si="56"/>
        <v>0</v>
      </c>
      <c r="AD51" s="331">
        <f t="shared" si="56"/>
        <v>0</v>
      </c>
      <c r="AE51" s="79">
        <f t="shared" si="56"/>
        <v>600</v>
      </c>
      <c r="AF51" s="83">
        <f t="shared" si="56"/>
        <v>553</v>
      </c>
      <c r="AG51" s="84">
        <f t="shared" si="56"/>
        <v>47</v>
      </c>
      <c r="AH51" s="80">
        <f>AG51/AE51</f>
        <v>7.8333333333333338E-2</v>
      </c>
    </row>
    <row r="52" spans="1:34" ht="15.75" thickBot="1">
      <c r="A52" s="405" t="s">
        <v>37</v>
      </c>
      <c r="B52" s="406"/>
      <c r="C52" s="485"/>
      <c r="D52" s="334">
        <f t="shared" ref="D52:T52" si="57">SUM(D48:D51)</f>
        <v>5527</v>
      </c>
      <c r="E52" s="335">
        <f t="shared" si="57"/>
        <v>5333</v>
      </c>
      <c r="F52" s="335">
        <f t="shared" si="57"/>
        <v>3466</v>
      </c>
      <c r="G52" s="335">
        <f t="shared" si="57"/>
        <v>3412</v>
      </c>
      <c r="H52" s="335">
        <f t="shared" si="57"/>
        <v>0</v>
      </c>
      <c r="I52" s="335">
        <f t="shared" si="57"/>
        <v>46</v>
      </c>
      <c r="J52" s="335">
        <f t="shared" si="57"/>
        <v>0</v>
      </c>
      <c r="K52" s="336">
        <f t="shared" si="57"/>
        <v>125</v>
      </c>
      <c r="L52" s="333">
        <f t="shared" si="57"/>
        <v>4350</v>
      </c>
      <c r="M52" s="86">
        <f t="shared" si="57"/>
        <v>4326</v>
      </c>
      <c r="N52" s="86">
        <f t="shared" si="57"/>
        <v>2550</v>
      </c>
      <c r="O52" s="88">
        <f t="shared" si="57"/>
        <v>2791</v>
      </c>
      <c r="P52" s="88">
        <f t="shared" si="57"/>
        <v>0</v>
      </c>
      <c r="Q52" s="88">
        <f t="shared" si="57"/>
        <v>24</v>
      </c>
      <c r="R52" s="88">
        <f t="shared" si="57"/>
        <v>0</v>
      </c>
      <c r="S52" s="88">
        <f t="shared" si="57"/>
        <v>37</v>
      </c>
      <c r="T52" s="89">
        <f t="shared" si="57"/>
        <v>1536</v>
      </c>
      <c r="U52" s="90">
        <f>T52/(T52+V52+X52)</f>
        <v>0.70848708487084866</v>
      </c>
      <c r="V52" s="91">
        <f>SUM(V48:V51)</f>
        <v>630</v>
      </c>
      <c r="W52" s="90">
        <f>V52/(T52+V52+X52)</f>
        <v>0.29059040590405905</v>
      </c>
      <c r="X52" s="91">
        <f>SUM(X48:X51)</f>
        <v>2</v>
      </c>
      <c r="Y52" s="92">
        <f>X52/(T52+V52+X52)</f>
        <v>9.225092250922509E-4</v>
      </c>
      <c r="Z52" s="121"/>
      <c r="AA52" s="42">
        <f>SUM(AA48:AA51)</f>
        <v>0</v>
      </c>
      <c r="AB52" s="332">
        <f>AA52/(T52+V52+X52)</f>
        <v>0</v>
      </c>
      <c r="AC52" s="316">
        <f>SUM(AC48:AC51)</f>
        <v>2</v>
      </c>
      <c r="AD52" s="34">
        <f>AC52/(T52+V52+X52)</f>
        <v>9.225092250922509E-4</v>
      </c>
      <c r="AE52" s="330">
        <f>SUM(AE48:AE51)</f>
        <v>4620</v>
      </c>
      <c r="AF52" s="95">
        <f>SUM(AF48:AF51)</f>
        <v>3617.66</v>
      </c>
      <c r="AG52" s="96">
        <f>SUM(AG48:AG51)</f>
        <v>1002.34</v>
      </c>
      <c r="AH52" s="97">
        <f>AG52/AE52</f>
        <v>0.21695670995670996</v>
      </c>
    </row>
    <row r="54" spans="1:34" hidden="1">
      <c r="B54" s="100" t="s">
        <v>60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1:34" hidden="1">
      <c r="B55" s="100" t="s">
        <v>61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34" hidden="1">
      <c r="B56" s="100" t="s">
        <v>62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1:34" hidden="1">
      <c r="B57" s="100" t="s">
        <v>63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1:34" hidden="1">
      <c r="B58" s="100" t="s">
        <v>64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</sheetData>
  <mergeCells count="38">
    <mergeCell ref="P3:Q3"/>
    <mergeCell ref="R3:S3"/>
    <mergeCell ref="L1:S1"/>
    <mergeCell ref="Y1:Y3"/>
    <mergeCell ref="X1:X3"/>
    <mergeCell ref="T1:T3"/>
    <mergeCell ref="U1:U3"/>
    <mergeCell ref="V1:V3"/>
    <mergeCell ref="W1:W3"/>
    <mergeCell ref="AE1:AH2"/>
    <mergeCell ref="AB1:AB3"/>
    <mergeCell ref="AD1:AD3"/>
    <mergeCell ref="AA1:AA3"/>
    <mergeCell ref="AC1:AC3"/>
    <mergeCell ref="A49:C49"/>
    <mergeCell ref="A50:C50"/>
    <mergeCell ref="A51:C51"/>
    <mergeCell ref="A52:C52"/>
    <mergeCell ref="B42:B45"/>
    <mergeCell ref="A37:A45"/>
    <mergeCell ref="A46:C46"/>
    <mergeCell ref="A48:C48"/>
    <mergeCell ref="A26:C26"/>
    <mergeCell ref="C1:C3"/>
    <mergeCell ref="B37:B41"/>
    <mergeCell ref="A1:B3"/>
    <mergeCell ref="A36:C36"/>
    <mergeCell ref="A27:B35"/>
    <mergeCell ref="A4:B10"/>
    <mergeCell ref="A13:B25"/>
    <mergeCell ref="A11:C11"/>
    <mergeCell ref="D3:E3"/>
    <mergeCell ref="F3:G3"/>
    <mergeCell ref="L3:M3"/>
    <mergeCell ref="N3:O3"/>
    <mergeCell ref="D1:K1"/>
    <mergeCell ref="H3:I3"/>
    <mergeCell ref="J3:K3"/>
  </mergeCells>
  <conditionalFormatting sqref="AA37:AA40 AA35 AA27:AA33 X27:X35 X15:X25 AA13:AA25 X13 X4:X10 AA4:AA10">
    <cfRule type="cellIs" dxfId="2" priority="5" operator="greaterThan">
      <formula>0</formula>
    </cfRule>
  </conditionalFormatting>
  <conditionalFormatting sqref="X14 X37:X45">
    <cfRule type="cellIs" dxfId="1" priority="4" operator="greaterThan">
      <formula>0</formula>
    </cfRule>
  </conditionalFormatting>
  <conditionalFormatting sqref="X12 AA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ignoredErrors>
    <ignoredError sqref="U4:U5 W4:W5 Y4:Y5 AB4:AB5 AD4:AD5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4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orig</vt:lpstr>
      <vt:lpstr>Overall</vt:lpstr>
      <vt:lpstr>Overall rev</vt:lpstr>
      <vt:lpstr>Sheet1</vt:lpstr>
      <vt:lpstr>orig!Print_Area</vt:lpstr>
      <vt:lpstr>Overall!Print_Area</vt:lpstr>
      <vt:lpstr>'Overall rev'!Print_Area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2020-04-24T11:32:17Z</dcterms:modified>
</cp:coreProperties>
</file>